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fs\総務部\財政課\財政共有\2.全庁共通\14.ホームページ\財政課HPデータ（H29.5更新）\"/>
    </mc:Choice>
  </mc:AlternateContent>
  <bookViews>
    <workbookView xWindow="0" yWindow="0" windowWidth="25200" windowHeight="12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U38" i="9"/>
  <c r="BE37" i="9"/>
  <c r="CO34" i="9"/>
  <c r="CO35" i="9" s="1"/>
  <c r="CO36" i="9" s="1"/>
  <c r="CO37"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C40" i="9" l="1"/>
  <c r="C41" i="9" l="1"/>
  <c r="U34" i="9" s="1"/>
  <c r="U35" i="9" s="1"/>
  <c r="U36" i="9" s="1"/>
  <c r="U37" i="9" s="1"/>
  <c r="AM34" i="9" l="1"/>
  <c r="AM35" i="9" s="1"/>
  <c r="AM36" i="9" s="1"/>
  <c r="AM37" i="9" s="1"/>
  <c r="BE34" i="9" l="1"/>
  <c r="BE35" i="9" s="1"/>
  <c r="BE36" i="9" s="1"/>
</calcChain>
</file>

<file path=xl/sharedStrings.xml><?xml version="1.0" encoding="utf-8"?>
<sst xmlns="http://schemas.openxmlformats.org/spreadsheetml/2006/main" count="1063" uniqueCount="564">
  <si>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</si>
  <si>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</si>
  <si>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</si>
  <si>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</si>
  <si>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</si>
  <si>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</si>
  <si>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</si>
  <si>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</si>
  <si>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</si>
  <si>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</si>
  <si>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</si>
  <si>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</si>
  <si>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</si>
  <si>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</si>
  <si>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</si>
  <si>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</si>
  <si>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</si>
  <si>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</si>
  <si>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</si>
  <si>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</si>
  <si>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</si>
  <si>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</si>
  <si>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</si>
  <si>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</si>
  <si>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</si>
  <si>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</si>
  <si>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</si>
  <si>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</si>
  <si>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</si>
  <si>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</si>
  <si>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</si>
  <si>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</si>
  <si>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</si>
  <si>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</si>
  <si>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</si>
  <si>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</si>
  <si>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</si>
  <si>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</si>
  <si>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</si>
  <si>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</si>
  <si>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</si>
  <si>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</si>
  <si>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</si>
  <si>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</si>
  <si>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</si>
  <si>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</si>
  <si>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</si>
  <si>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</si>
  <si>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</si>
  <si>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</si>
  <si>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</si>
  <si>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</si>
  <si>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</si>
  <si>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</si>
  <si>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</si>
  <si>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</si>
  <si>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</si>
  <si>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</si>
  <si>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</si>
  <si>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</si>
  <si>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</si>
  <si>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</si>
  <si>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</si>
  <si>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</si>
  <si>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</si>
  <si>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</si>
  <si>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</si>
  <si>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</si>
  <si>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</si>
  <si>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</si>
  <si>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</si>
  <si>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</si>
  <si>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</si>
  <si>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</si>
  <si>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</si>
  <si>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</si>
  <si>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</si>
  <si>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</si>
  <si>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</si>
  <si>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</si>
  <si>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</si>
  <si>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</si>
  <si>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</si>
  <si>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</si>
  <si>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</si>
  <si>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</si>
  <si>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</si>
  <si>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</si>
  <si>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</si>
  <si>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</si>
  <si>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</si>
  <si>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</si>
  <si>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</si>
  <si>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</si>
  <si>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</si>
  <si>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</si>
  <si>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</si>
  <si>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</si>
  <si>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</si>
  <si>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</si>
  <si>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</si>
  <si>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</si>
  <si>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</si>
  <si>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</si>
  <si>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</si>
  <si>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</si>
  <si>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</si>
  <si>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</si>
  <si>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</si>
  <si>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</si>
  <si>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</si>
  <si>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</si>
  <si>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</si>
  <si>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</si>
  <si>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</si>
  <si>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</si>
  <si>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</si>
  <si>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</si>
  <si>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</si>
  <si>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</si>
  <si>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</si>
  <si>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</si>
  <si>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</si>
  <si>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</si>
  <si>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</si>
  <si>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</si>
  <si>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</si>
  <si>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</si>
  <si>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</si>
  <si>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</si>
  <si>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</si>
  <si>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</si>
  <si>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</si>
  <si>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</si>
  <si>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</si>
  <si>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</si>
  <si>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</si>
  <si>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</si>
  <si>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</si>
  <si>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</si>
  <si>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</si>
  <si>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</si>
  <si>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</si>
  <si>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</si>
  <si>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</si>
  <si>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</si>
  <si>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</si>
  <si>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</si>
  <si>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</si>
  <si>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</si>
  <si>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</si>
  <si>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</si>
  <si>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</si>
  <si>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</si>
  <si>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</si>
  <si>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</si>
  <si>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</si>
  <si>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</si>
  <si>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</si>
  <si>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</si>
  <si>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</si>
  <si>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</si>
  <si>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</si>
  <si>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</si>
  <si>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</si>
  <si>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</si>
  <si>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</si>
  <si>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</si>
  <si>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</si>
  <si>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</si>
  <si>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</si>
  <si>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</si>
  <si>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</si>
  <si>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</si>
  <si>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</si>
  <si>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</si>
  <si>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</si>
  <si>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</si>
  <si>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</si>
  <si>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</si>
  <si>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</si>
  <si>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</si>
  <si>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</si>
  <si>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</si>
  <si>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</si>
  <si>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</si>
  <si>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</si>
  <si>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</si>
  <si>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</si>
  <si>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</si>
  <si>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</si>
  <si>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</si>
  <si>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</si>
  <si>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</si>
  <si>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</si>
  <si>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</si>
  <si>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</si>
  <si>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</si>
  <si>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</si>
  <si>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</si>
  <si>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</si>
  <si>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</si>
  <si>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</si>
  <si>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</si>
  <si>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</si>
  <si>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</si>
  <si>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</si>
  <si>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</si>
  <si>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</si>
  <si>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</si>
  <si>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</si>
  <si>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</si>
  <si>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</si>
  <si>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</si>
  <si>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</si>
  <si>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</si>
  <si>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</si>
  <si>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</si>
  <si>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</si>
  <si>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</si>
  <si>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</si>
  <si>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</si>
  <si>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</si>
  <si>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</si>
  <si>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</si>
  <si>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</si>
  <si>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</si>
  <si>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</si>
  <si>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</si>
  <si>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</si>
  <si>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</si>
  <si>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</si>
  <si>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</si>
  <si>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</si>
  <si>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</si>
  <si>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</si>
  <si>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</si>
  <si>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</si>
  <si>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</si>
  <si>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</si>
  <si>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</si>
  <si>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</si>
  <si>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</si>
  <si>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</si>
  <si>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</si>
  <si>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</si>
  <si>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</si>
  <si>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</si>
  <si>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</si>
  <si>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</si>
  <si>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</si>
  <si>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</si>
  <si>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</si>
  <si>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</si>
  <si>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</si>
  <si>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</si>
  <si>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</si>
  <si>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</si>
  <si>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</si>
  <si>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</si>
  <si>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</si>
  <si>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</si>
  <si>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</si>
  <si>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</si>
  <si>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</si>
  <si>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</si>
  <si>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</si>
  <si>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</si>
  <si>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</si>
  <si>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</si>
  <si>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</si>
  <si>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</si>
  <si>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</si>
  <si>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</si>
  <si>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</si>
  <si>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</si>
  <si>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</si>
  <si>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</si>
  <si>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</si>
  <si>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</si>
  <si>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</si>
  <si>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</si>
  <si>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</si>
  <si>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</si>
  <si>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</si>
  <si>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</si>
  <si>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</si>
  <si>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</si>
  <si>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</si>
  <si>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</si>
  <si>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</si>
  <si>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</si>
  <si>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</si>
  <si>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</si>
  <si>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</si>
  <si>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</si>
  <si>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</si>
  <si>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</si>
  <si>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</si>
  <si>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</si>
  <si>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</si>
  <si>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</si>
  <si>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</si>
  <si>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</si>
  <si>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</si>
  <si>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</si>
  <si>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</si>
  <si>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</si>
  <si>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</si>
  <si>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</si>
  <si>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</si>
  <si>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</si>
  <si>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</si>
  <si>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</si>
  <si>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</si>
  <si>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</si>
  <si>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</si>
  <si>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</si>
  <si>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</si>
  <si>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</si>
  <si>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</si>
  <si>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</si>
  <si>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</si>
  <si>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</si>
  <si>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</si>
  <si>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</si>
  <si>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</si>
  <si>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</si>
  <si>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</si>
  <si>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</si>
  <si>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</si>
  <si>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</si>
  <si>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</si>
  <si>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</si>
  <si>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</si>
  <si>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</si>
  <si>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</si>
  <si>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</si>
  <si>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</si>
  <si>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</si>
  <si>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</si>
  <si>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</si>
  <si>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</si>
  <si>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</si>
  <si>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</si>
  <si>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</si>
  <si>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</si>
  <si>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</si>
  <si>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</si>
  <si>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</si>
  <si>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</si>
  <si>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</si>
  <si>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</si>
  <si>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</si>
  <si>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</si>
  <si>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</si>
  <si>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</si>
  <si>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</si>
  <si>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</si>
  <si>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</si>
  <si>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</si>
  <si>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</si>
  <si>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</si>
  <si>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</si>
  <si>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</si>
  <si>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</si>
  <si>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</si>
  <si>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</si>
  <si>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</si>
  <si>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</si>
  <si>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</si>
  <si>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</si>
  <si>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</si>
  <si>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</si>
  <si>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</si>
  <si>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</si>
  <si>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</si>
  <si>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</si>
  <si>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</si>
  <si>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</si>
  <si>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</si>
  <si>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</si>
  <si>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</si>
  <si>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</si>
  <si>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</si>
  <si>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</si>
  <si>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</si>
  <si>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</si>
  <si>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</si>
  <si>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</si>
  <si>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</si>
  <si>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</si>
  <si>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</si>
  <si>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</si>
  <si>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</si>
  <si>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</si>
  <si>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</si>
  <si>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</si>
  <si>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</si>
  <si>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</si>
  <si>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</si>
  <si>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</si>
  <si>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</si>
  <si>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</si>
  <si>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</si>
  <si>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</si>
  <si>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</si>
  <si>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</si>
  <si>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</si>
  <si>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</si>
  <si>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</si>
  <si>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</si>
  <si>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</si>
  <si>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</si>
  <si>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</si>
  <si>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</si>
  <si>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</si>
  <si>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</si>
  <si>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</si>
  <si>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</si>
  <si>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</si>
  <si>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</si>
  <si>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</si>
  <si>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</si>
  <si>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</si>
  <si>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</si>
  <si>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</si>
  <si>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</si>
  <si>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</si>
  <si>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</si>
  <si>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</si>
  <si>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</si>
  <si>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</si>
  <si>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</si>
  <si>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</si>
  <si>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</si>
  <si>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</si>
  <si>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</si>
  <si>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</si>
  <si>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</si>
  <si>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</si>
  <si>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</si>
  <si>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</si>
  <si>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</si>
  <si>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</si>
  <si>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</si>
  <si>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</si>
  <si>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</si>
  <si>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</si>
  <si>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</si>
  <si>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</si>
  <si>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</si>
  <si>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</si>
  <si>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</si>
  <si>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</si>
  <si>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</si>
  <si>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</si>
  <si>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</si>
  <si>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</si>
  <si>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</si>
  <si>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</si>
  <si>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</si>
  <si>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</si>
  <si>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</si>
  <si>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</si>
  <si>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</si>
  <si>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</si>
  <si>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</si>
  <si>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</si>
  <si>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</si>
  <si>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</si>
  <si>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</si>
  <si>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</si>
  <si>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</si>
  <si>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</si>
  <si>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</si>
  <si>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</si>
  <si>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</si>
  <si>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</si>
  <si>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</si>
  <si>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</si>
  <si>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</si>
  <si>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</si>
  <si>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</si>
  <si>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</si>
  <si>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</si>
  <si>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</si>
  <si>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</si>
  <si>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</si>
  <si>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</si>
  <si>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</si>
  <si>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</si>
  <si>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</si>
  <si>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</si>
  <si>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</si>
  <si>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</si>
  <si>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</si>
  <si>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</si>
  <si>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</si>
  <si>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</si>
  <si>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</si>
  <si>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</si>
  <si>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</si>
  <si>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</si>
  <si>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</si>
  <si>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</si>
  <si>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</si>
  <si>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</si>
  <si>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</si>
  <si>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</si>
  <si>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</si>
  <si>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</si>
  <si>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</si>
  <si>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</si>
  <si>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</si>
  <si>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</si>
  <si>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</si>
  <si>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</si>
  <si>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</si>
  <si>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</si>
  <si>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</si>
  <si>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</si>
  <si>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</si>
  <si>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</si>
  <si>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</si>
  <si>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</si>
  <si>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</si>
  <si>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</si>
  <si>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大館市水道事業会計</t>
  </si>
  <si>
    <t>一般会計</t>
  </si>
  <si>
    <t>大館市病院事業会計</t>
  </si>
  <si>
    <t>大館市下水道事業会計</t>
  </si>
  <si>
    <t>大館市介護保険特別会計</t>
  </si>
  <si>
    <t>大館市国民健康保険特別会計</t>
  </si>
  <si>
    <t>大館市工業用水道事業会計</t>
  </si>
  <si>
    <t>大館市農業集落排水事業特別会計</t>
  </si>
  <si>
    <t>その他会計（赤字）</t>
  </si>
  <si>
    <t>その他会計（黒字）</t>
  </si>
  <si>
    <t>-</t>
    <phoneticPr fontId="2"/>
  </si>
  <si>
    <t>-</t>
    <phoneticPr fontId="2"/>
  </si>
  <si>
    <t>-</t>
    <phoneticPr fontId="2"/>
  </si>
  <si>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</si>
  <si>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</si>
  <si>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</si>
  <si>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</si>
  <si>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</si>
  <si>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</si>
  <si>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</si>
  <si>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大館市土地開発公社</t>
  </si>
  <si>
    <t>大館市文教振興事業団</t>
  </si>
  <si>
    <t>田代ふるさと振興公社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</si>
  <si>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</si>
  <si>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</si>
  <si>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</si>
  <si>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</si>
  <si>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</si>
  <si>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</si>
  <si>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</si>
  <si>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</si>
  <si>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</si>
  <si>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</si>
  <si>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</si>
  <si>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</si>
  <si>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類似団体内平均値より高くなっているが、これは平成5年度以降に進めた老人福祉総合エリア整備事業、樹海ドーム整備事業等の社会資本整備と、平成19年度に実施した総合病院改築事業による地方債借入が主な要因である。しかし、近年の新規事業抑制による借入額の減少や繰上償還の実施による地方債残高の減少、庁舎建設基金やふるさと応援寄附基金等の充当可能基金残高の増加により数値は改善し、類似団体内平均値との差も縮小している。
　今後整備される公共施設等総合管理計画に基づき、公共施設の統廃合及び更新等を行いつつ新規事業の実施等についての総点検を図り、財政の健全化を図る。
</t>
    <rPh sb="224" eb="226">
      <t>セイビ</t>
    </rPh>
    <rPh sb="229" eb="231">
      <t>コウキョウ</t>
    </rPh>
    <rPh sb="231" eb="233">
      <t>シセツ</t>
    </rPh>
    <rPh sb="233" eb="234">
      <t>トウ</t>
    </rPh>
    <rPh sb="234" eb="236">
      <t>ソウゴウ</t>
    </rPh>
    <rPh sb="236" eb="238">
      <t>カンリ</t>
    </rPh>
    <rPh sb="238" eb="240">
      <t>ケイカク</t>
    </rPh>
    <rPh sb="241" eb="242">
      <t>モト</t>
    </rPh>
    <rPh sb="245" eb="247">
      <t>コウキョウ</t>
    </rPh>
    <rPh sb="247" eb="249">
      <t>シセツ</t>
    </rPh>
    <rPh sb="250" eb="253">
      <t>トウハイゴウ</t>
    </rPh>
    <rPh sb="253" eb="254">
      <t>オヨ</t>
    </rPh>
    <rPh sb="255" eb="257">
      <t>コウシン</t>
    </rPh>
    <rPh sb="257" eb="258">
      <t>トウ</t>
    </rPh>
    <rPh sb="259" eb="2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</si>
</sst>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45481</c:v>
                </c:pt>
                <c:pt idx="1">
                  <c:v>48608</c:v>
                </c:pt>
                <c:pt idx="2">
                  <c:v>73804</c:v>
                </c:pt>
                <c:pt idx="3">
                  <c:v>58297</c:v>
                </c:pt>
                <c:pt idx="4">
                  <c:v>74747</c:v>
                </c:pt>
              </c:numCache>
            </c:numRef>
          </c:val>
          <c:smooth val="0"/>
        </c:ser>
        <c:dLbls>
          <c:showLegendKey val="0"/>
          <c:showVal val="0"/>
          <c:showCatName val="0"/>
          <c:showSerName val="0"/>
          <c:showPercent val="0"/>
          <c:showBubbleSize val="0"/>
        </c:dLbls>
        <c:marker val="1"/>
        <c:smooth val="0"/>
        <c:axId val="30099688"/>
        <c:axId val="283860592"/>
      </c:lineChart>
      <c:catAx>
        <c:axId val="30099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860592"/>
        <c:crosses val="autoZero"/>
        <c:auto val="1"/>
        <c:lblAlgn val="ctr"/>
        <c:lblOffset val="100"/>
        <c:tickLblSkip val="1"/>
        <c:tickMarkSkip val="1"/>
        <c:noMultiLvlLbl val="0"/>
      </c:catAx>
      <c:valAx>
        <c:axId val="2838605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99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7.28</c:v>
                </c:pt>
                <c:pt idx="1">
                  <c:v>7.51</c:v>
                </c:pt>
                <c:pt idx="2">
                  <c:v>6.01</c:v>
                </c:pt>
                <c:pt idx="3">
                  <c:v>9.3000000000000007</c:v>
                </c:pt>
                <c:pt idx="4">
                  <c:v>7.64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7.65</c:v>
                </c:pt>
                <c:pt idx="1">
                  <c:v>8.25</c:v>
                </c:pt>
                <c:pt idx="2">
                  <c:v>8.4600000000000009</c:v>
                </c:pt>
                <c:pt idx="3">
                  <c:v>6.78</c:v>
                </c:pt>
                <c:pt idx="4">
                  <c:v>8.2799999999999994</c:v>
                </c:pt>
              </c:numCache>
            </c:numRef>
          </c:val>
        </c:ser>
        <c:dLbls>
          <c:showLegendKey val="0"/>
          <c:showVal val="0"/>
          <c:showCatName val="0"/>
          <c:showSerName val="0"/>
          <c:showPercent val="0"/>
          <c:showBubbleSize val="0"/>
        </c:dLbls>
        <c:gapWidth val="250"/>
        <c:overlap val="100"/>
        <c:axId val="359186920"/>
        <c:axId val="35918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2.79</c:v>
                </c:pt>
                <c:pt idx="1">
                  <c:v>1.05</c:v>
                </c:pt>
                <c:pt idx="2">
                  <c:v>0.73</c:v>
                </c:pt>
                <c:pt idx="3">
                  <c:v>3.27</c:v>
                </c:pt>
                <c:pt idx="4">
                  <c:v>1.84</c:v>
                </c:pt>
              </c:numCache>
            </c:numRef>
          </c:val>
          <c:smooth val="0"/>
        </c:ser>
        <c:dLbls>
          <c:showLegendKey val="0"/>
          <c:showVal val="0"/>
          <c:showCatName val="0"/>
          <c:showSerName val="0"/>
          <c:showPercent val="0"/>
          <c:showBubbleSize val="0"/>
        </c:dLbls>
        <c:marker val="1"/>
        <c:smooth val="0"/>
        <c:axId val="359186920"/>
        <c:axId val="359189272"/>
      </c:lineChart>
      <c:catAx>
        <c:axId val="35918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189272"/>
        <c:crosses val="autoZero"/>
        <c:auto val="1"/>
        <c:lblAlgn val="ctr"/>
        <c:lblOffset val="100"/>
        <c:tickLblSkip val="1"/>
        <c:tickMarkSkip val="1"/>
        <c:noMultiLvlLbl val="0"/>
      </c:catAx>
      <c:valAx>
        <c:axId val="35918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8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0.13</c:v>
                </c:pt>
                <c:pt idx="4">
                  <c:v>#N/A</c:v>
                </c:pt>
                <c:pt idx="5">
                  <c:v>7.0000000000000007E-2</c:v>
                </c:pt>
                <c:pt idx="6">
                  <c:v>#N/A</c:v>
                </c:pt>
                <c:pt idx="7">
                  <c:v>7.0000000000000007E-2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0.54</c:v>
                </c:pt>
                <c:pt idx="2">
                  <c:v>#N/A</c:v>
                </c:pt>
                <c:pt idx="3">
                  <c:v>0.44</c:v>
                </c:pt>
                <c:pt idx="4">
                  <c:v>#N/A</c:v>
                </c:pt>
                <c:pt idx="5">
                  <c:v>0.39</c:v>
                </c:pt>
                <c:pt idx="6">
                  <c:v>#N/A</c:v>
                </c:pt>
                <c:pt idx="7">
                  <c:v>0.33</c:v>
                </c:pt>
                <c:pt idx="8">
                  <c:v>#N/A</c:v>
                </c:pt>
                <c:pt idx="9">
                  <c:v>0.31</c:v>
                </c:pt>
              </c:numCache>
            </c:numRef>
          </c:val>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1.42</c:v>
                </c:pt>
                <c:pt idx="2">
                  <c:v>#N/A</c:v>
                </c:pt>
                <c:pt idx="3">
                  <c:v>1.5</c:v>
                </c:pt>
                <c:pt idx="4">
                  <c:v>#N/A</c:v>
                </c:pt>
                <c:pt idx="5">
                  <c:v>1.69</c:v>
                </c:pt>
                <c:pt idx="6">
                  <c:v>#N/A</c:v>
                </c:pt>
                <c:pt idx="7">
                  <c:v>2.16</c:v>
                </c:pt>
                <c:pt idx="8">
                  <c:v>#N/A</c:v>
                </c:pt>
                <c:pt idx="9">
                  <c:v>1.5</c:v>
                </c:pt>
              </c:numCache>
            </c:numRef>
          </c:val>
        </c:ser>
        <c:ser>
          <c:idx val="5"/>
          <c:order val="5"/>
          <c:tx>
            <c:strRef>
              <c:f>データシート!$A$32</c:f>
              <c:strCache>
                <c:ptCount val="1"/>
                <c:pt idx="0">
                  <c:v>大館市介護保険特別会計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0.75</c:v>
                </c:pt>
                <c:pt idx="2">
                  <c:v>#N/A</c:v>
                </c:pt>
                <c:pt idx="3">
                  <c:v>0.97</c:v>
                </c:pt>
                <c:pt idx="4">
                  <c:v>#N/A</c:v>
                </c:pt>
                <c:pt idx="5">
                  <c:v>1.17</c:v>
                </c:pt>
                <c:pt idx="6">
                  <c:v>#N/A</c:v>
                </c:pt>
                <c:pt idx="7">
                  <c:v>1.82</c:v>
                </c:pt>
                <c:pt idx="8">
                  <c:v>#N/A</c:v>
                </c:pt>
                <c:pt idx="9">
                  <c:v>1.59</c:v>
                </c:pt>
              </c:numCache>
            </c:numRef>
          </c:val>
        </c:ser>
        <c:ser>
          <c:idx val="6"/>
          <c:order val="6"/>
          <c:tx>
            <c:strRef>
              <c:f>データシート!$A$33</c:f>
              <c:strCache>
                <c:ptCount val="1"/>
                <c:pt idx="0">
                  <c:v>大館市下水道事業会計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1.28</c:v>
                </c:pt>
                <c:pt idx="2">
                  <c:v>#N/A</c:v>
                </c:pt>
                <c:pt idx="3">
                  <c:v>1.48</c:v>
                </c:pt>
                <c:pt idx="4">
                  <c:v>#N/A</c:v>
                </c:pt>
                <c:pt idx="5">
                  <c:v>1.57</c:v>
                </c:pt>
                <c:pt idx="6">
                  <c:v>#N/A</c:v>
                </c:pt>
                <c:pt idx="7">
                  <c:v>1.74</c:v>
                </c:pt>
                <c:pt idx="8">
                  <c:v>#N/A</c:v>
                </c:pt>
                <c:pt idx="9">
                  <c:v>1.86</c:v>
                </c:pt>
              </c:numCache>
            </c:numRef>
          </c:val>
        </c:ser>
        <c:ser>
          <c:idx val="7"/>
          <c:order val="7"/>
          <c:tx>
            <c:strRef>
              <c:f>データシート!$A$34</c:f>
              <c:strCache>
                <c:ptCount val="1"/>
                <c:pt idx="0">
                  <c:v>大館市病院事業会計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1.43</c:v>
                </c:pt>
                <c:pt idx="4">
                  <c:v>#N/A</c:v>
                </c:pt>
                <c:pt idx="5">
                  <c:v>2.94</c:v>
                </c:pt>
                <c:pt idx="6">
                  <c:v>#N/A</c:v>
                </c:pt>
                <c:pt idx="7">
                  <c:v>2.89</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7.18</c:v>
                </c:pt>
                <c:pt idx="2">
                  <c:v>#N/A</c:v>
                </c:pt>
                <c:pt idx="3">
                  <c:v>7.44</c:v>
                </c:pt>
                <c:pt idx="4">
                  <c:v>#N/A</c:v>
                </c:pt>
                <c:pt idx="5">
                  <c:v>5.95</c:v>
                </c:pt>
                <c:pt idx="6">
                  <c:v>#N/A</c:v>
                </c:pt>
                <c:pt idx="7">
                  <c:v>9.24</c:v>
                </c:pt>
                <c:pt idx="8">
                  <c:v>#N/A</c:v>
                </c:pt>
                <c:pt idx="9">
                  <c:v>7.6</c:v>
                </c:pt>
              </c:numCache>
            </c:numRef>
          </c:val>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8.2899999999999991</c:v>
                </c:pt>
                <c:pt idx="2">
                  <c:v>#N/A</c:v>
                </c:pt>
                <c:pt idx="3">
                  <c:v>8.76</c:v>
                </c:pt>
                <c:pt idx="4">
                  <c:v>#N/A</c:v>
                </c:pt>
                <c:pt idx="5">
                  <c:v>8.92</c:v>
                </c:pt>
                <c:pt idx="6">
                  <c:v>#N/A</c:v>
                </c:pt>
                <c:pt idx="7">
                  <c:v>9.4700000000000006</c:v>
                </c:pt>
                <c:pt idx="8">
                  <c:v>#N/A</c:v>
                </c:pt>
                <c:pt idx="9">
                  <c:v>9.66</c:v>
                </c:pt>
              </c:numCache>
            </c:numRef>
          </c:val>
        </c:ser>
        <c:dLbls>
          <c:showLegendKey val="0"/>
          <c:showVal val="0"/>
          <c:showCatName val="0"/>
          <c:showSerName val="0"/>
          <c:showPercent val="0"/>
          <c:showBubbleSize val="0"/>
        </c:dLbls>
        <c:gapWidth val="150"/>
        <c:overlap val="100"/>
        <c:axId val="359187312"/>
        <c:axId val="359190056"/>
      </c:barChart>
      <c:catAx>
        <c:axId val="35918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90056"/>
        <c:crosses val="autoZero"/>
        <c:auto val="1"/>
        <c:lblAlgn val="ctr"/>
        <c:lblOffset val="100"/>
        <c:tickLblSkip val="1"/>
        <c:tickMarkSkip val="1"/>
        <c:noMultiLvlLbl val="0"/>
      </c:catAx>
      <c:valAx>
        <c:axId val="35919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8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3482</c:v>
                </c:pt>
                <c:pt idx="5">
                  <c:v>3420</c:v>
                </c:pt>
                <c:pt idx="8">
                  <c:v>3431</c:v>
                </c:pt>
                <c:pt idx="11">
                  <c:v>3446</c:v>
                </c:pt>
                <c:pt idx="14">
                  <c:v>3297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210</c:v>
                </c:pt>
                <c:pt idx="3">
                  <c:v>208</c:v>
                </c:pt>
                <c:pt idx="6">
                  <c:v>207</c:v>
                </c:pt>
                <c:pt idx="9">
                  <c:v>206</c:v>
                </c:pt>
                <c:pt idx="12">
                  <c:v>204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1905</c:v>
                </c:pt>
                <c:pt idx="3">
                  <c:v>1847</c:v>
                </c:pt>
                <c:pt idx="6">
                  <c:v>1739</c:v>
                </c:pt>
                <c:pt idx="9">
                  <c:v>1556</c:v>
                </c:pt>
                <c:pt idx="12">
                  <c:v>1661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4236</c:v>
                </c:pt>
                <c:pt idx="3">
                  <c:v>3931</c:v>
                </c:pt>
                <c:pt idx="6">
                  <c:v>3749</c:v>
                </c:pt>
                <c:pt idx="9">
                  <c:v>3531</c:v>
                </c:pt>
                <c:pt idx="12">
                  <c:v>3274</c:v>
                </c:pt>
              </c:numCache>
            </c:numRef>
          </c:val>
        </c:ser>
        <c:dLbls>
          <c:showLegendKey val="0"/>
          <c:showVal val="0"/>
          <c:showCatName val="0"/>
          <c:showSerName val="0"/>
          <c:showPercent val="0"/>
          <c:showBubbleSize val="0"/>
        </c:dLbls>
        <c:gapWidth val="100"/>
        <c:overlap val="100"/>
        <c:axId val="359188096"/>
        <c:axId val="35918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2869</c:v>
                </c:pt>
                <c:pt idx="2">
                  <c:v>#N/A</c:v>
                </c:pt>
                <c:pt idx="3">
                  <c:v>#N/A</c:v>
                </c:pt>
                <c:pt idx="4">
                  <c:v>2566</c:v>
                </c:pt>
                <c:pt idx="5">
                  <c:v>#N/A</c:v>
                </c:pt>
                <c:pt idx="6">
                  <c:v>#N/A</c:v>
                </c:pt>
                <c:pt idx="7">
                  <c:v>2264</c:v>
                </c:pt>
                <c:pt idx="8">
                  <c:v>#N/A</c:v>
                </c:pt>
                <c:pt idx="9">
                  <c:v>#N/A</c:v>
                </c:pt>
                <c:pt idx="10">
                  <c:v>1847</c:v>
                </c:pt>
                <c:pt idx="11">
                  <c:v>#N/A</c:v>
                </c:pt>
                <c:pt idx="12">
                  <c:v>#N/A</c:v>
                </c:pt>
                <c:pt idx="13">
                  <c:v>1842</c:v>
                </c:pt>
                <c:pt idx="14">
                  <c:v>#N/A</c:v>
                </c:pt>
              </c:numCache>
            </c:numRef>
          </c:val>
          <c:smooth val="0"/>
        </c:ser>
        <c:dLbls>
          <c:showLegendKey val="0"/>
          <c:showVal val="0"/>
          <c:showCatName val="0"/>
          <c:showSerName val="0"/>
          <c:showPercent val="0"/>
          <c:showBubbleSize val="0"/>
        </c:dLbls>
        <c:marker val="1"/>
        <c:smooth val="0"/>
        <c:axId val="359188096"/>
        <c:axId val="359189664"/>
      </c:lineChart>
      <c:catAx>
        <c:axId val="3591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89664"/>
        <c:crosses val="autoZero"/>
        <c:auto val="1"/>
        <c:lblAlgn val="ctr"/>
        <c:lblOffset val="100"/>
        <c:tickLblSkip val="1"/>
        <c:tickMarkSkip val="1"/>
        <c:noMultiLvlLbl val="0"/>
      </c:catAx>
      <c:valAx>
        <c:axId val="35918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34257</c:v>
                </c:pt>
                <c:pt idx="5">
                  <c:v>36158</c:v>
                </c:pt>
                <c:pt idx="8">
                  <c:v>36898</c:v>
                </c:pt>
                <c:pt idx="11">
                  <c:v>37361</c:v>
                </c:pt>
                <c:pt idx="14">
                  <c:v>37423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2782</c:v>
                </c:pt>
                <c:pt idx="5">
                  <c:v>2540</c:v>
                </c:pt>
                <c:pt idx="8">
                  <c:v>2370</c:v>
                </c:pt>
                <c:pt idx="11">
                  <c:v>2340</c:v>
                </c:pt>
                <c:pt idx="14">
                  <c:v>2459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4713</c:v>
                </c:pt>
                <c:pt idx="5">
                  <c:v>5855</c:v>
                </c:pt>
                <c:pt idx="8">
                  <c:v>6395</c:v>
                </c:pt>
                <c:pt idx="11">
                  <c:v>5886</c:v>
                </c:pt>
                <c:pt idx="14">
                  <c:v>7217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6195</c:v>
                </c:pt>
                <c:pt idx="3">
                  <c:v>6081</c:v>
                </c:pt>
                <c:pt idx="6">
                  <c:v>5418</c:v>
                </c:pt>
                <c:pt idx="9">
                  <c:v>7069</c:v>
                </c:pt>
                <c:pt idx="12">
                  <c:v>6451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27072</c:v>
                </c:pt>
                <c:pt idx="3">
                  <c:v>25724</c:v>
                </c:pt>
                <c:pt idx="6">
                  <c:v>24885</c:v>
                </c:pt>
                <c:pt idx="9">
                  <c:v>26056</c:v>
                </c:pt>
                <c:pt idx="12">
                  <c:v>25055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1715</c:v>
                </c:pt>
                <c:pt idx="3">
                  <c:v>1508</c:v>
                </c:pt>
                <c:pt idx="6">
                  <c:v>1301</c:v>
                </c:pt>
                <c:pt idx="9">
                  <c:v>1096</c:v>
                </c:pt>
                <c:pt idx="12">
                  <c:v>892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32913</c:v>
                </c:pt>
                <c:pt idx="3">
                  <c:v>32234</c:v>
                </c:pt>
                <c:pt idx="6">
                  <c:v>32079</c:v>
                </c:pt>
                <c:pt idx="9">
                  <c:v>31760</c:v>
                </c:pt>
                <c:pt idx="12">
                  <c:v>31544</c:v>
                </c:pt>
              </c:numCache>
            </c:numRef>
          </c:val>
        </c:ser>
        <c:dLbls>
          <c:showLegendKey val="0"/>
          <c:showVal val="0"/>
          <c:showCatName val="0"/>
          <c:showSerName val="0"/>
          <c:showPercent val="0"/>
          <c:showBubbleSize val="0"/>
        </c:dLbls>
        <c:gapWidth val="100"/>
        <c:overlap val="100"/>
        <c:axId val="365441560"/>
        <c:axId val="36544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26144</c:v>
                </c:pt>
                <c:pt idx="2">
                  <c:v>#N/A</c:v>
                </c:pt>
                <c:pt idx="3">
                  <c:v>#N/A</c:v>
                </c:pt>
                <c:pt idx="4">
                  <c:v>20994</c:v>
                </c:pt>
                <c:pt idx="5">
                  <c:v>#N/A</c:v>
                </c:pt>
                <c:pt idx="6">
                  <c:v>#N/A</c:v>
                </c:pt>
                <c:pt idx="7">
                  <c:v>18019</c:v>
                </c:pt>
                <c:pt idx="8">
                  <c:v>#N/A</c:v>
                </c:pt>
                <c:pt idx="9">
                  <c:v>#N/A</c:v>
                </c:pt>
                <c:pt idx="10">
                  <c:v>20393</c:v>
                </c:pt>
                <c:pt idx="11">
                  <c:v>#N/A</c:v>
                </c:pt>
                <c:pt idx="12">
                  <c:v>#N/A</c:v>
                </c:pt>
                <c:pt idx="13">
                  <c:v>16843</c:v>
                </c:pt>
                <c:pt idx="14">
                  <c:v>#N/A</c:v>
                </c:pt>
              </c:numCache>
            </c:numRef>
          </c:val>
          <c:smooth val="0"/>
        </c:ser>
        <c:dLbls>
          <c:showLegendKey val="0"/>
          <c:showVal val="0"/>
          <c:showCatName val="0"/>
          <c:showSerName val="0"/>
          <c:showPercent val="0"/>
          <c:showBubbleSize val="0"/>
        </c:dLbls>
        <c:marker val="1"/>
        <c:smooth val="0"/>
        <c:axId val="365441560"/>
        <c:axId val="365443520"/>
      </c:lineChart>
      <c:catAx>
        <c:axId val="36544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443520"/>
        <c:crosses val="autoZero"/>
        <c:auto val="1"/>
        <c:lblAlgn val="ctr"/>
        <c:lblOffset val="100"/>
        <c:tickLblSkip val="1"/>
        <c:tickMarkSkip val="1"/>
        <c:noMultiLvlLbl val="0"/>
      </c:catAx>
      <c:valAx>
        <c:axId val="3654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44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{73D11ADF-C518-4C4C-8E25-A94FE6BD587E}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{E17F0CCC-DED2-4AFA-B27D-0643959D4A90}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{7101B85C-B33D-468D-8823-3395B53CBA13}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{57B67554-63C4-4077-BF97-ADB90EB0EDE0}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{5BC3F01B-4067-4159-84B4-C31095069989}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{47B716C8-5D3F-413E-9087-AA0388745918}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{7378405B-A950-480F-BEC4-D3BC1FE4DB64}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{F5EC32EE-A1EB-4C75-8D4D-94A9C4AC22A0}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{842D97B0-4688-41BB-A1E3-A8E57FC389CD}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{C5B58424-2456-4D64-992F-6EE34317D612}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5439992"/>
        <c:axId val="365443912"/>
      </c:scatterChart>
      <c:valAx>
        <c:axId val="365439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443912"/>
        <c:crosses val="autoZero"/>
        <c:crossBetween val="midCat"/>
      </c:valAx>
      <c:valAx>
        <c:axId val="365443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439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{4BA378BF-A432-4C22-B8A3-B7DA431B173A}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{783A9CA9-D9DE-4D3C-ADAD-8F2E67BF3133}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{63C94CCA-A288-4228-BB3C-48BE712550D2}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{122FAC4F-FFF1-4249-AB53-B7020E7921E8}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{09122DBB-D700-4032-A3C6-3112D0409FF8}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14.8</c:v>
                </c:pt>
                <c:pt idx="2">
                  <c:v>13.4</c:v>
                </c:pt>
                <c:pt idx="3">
                  <c:v>11.6</c:v>
                </c:pt>
                <c:pt idx="4">
                  <c:v>10.6</c:v>
                </c:pt>
              </c:numCache>
            </c:numRef>
          </c:xVal>
          <c:yVal>
            <c:numRef>
              <c:f>公会計指標分析・財政指標組合せ分析表!$K$73:$O$73</c:f>
              <c:numCache>
                <c:formatCode>#,##0.0;"▲ "#,##0.0</c:formatCode>
                <c:ptCount val="5"/>
                <c:pt idx="0">
                  <c:v>139.1</c:v>
                </c:pt>
                <c:pt idx="1">
                  <c:v>109.6</c:v>
                </c:pt>
                <c:pt idx="2">
                  <c:v>93.9</c:v>
                </c:pt>
                <c:pt idx="3">
                  <c:v>108.3</c:v>
                </c:pt>
                <c:pt idx="4">
                  <c:v>87.9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{2EC7BA10-0A00-4D4F-B9B8-2D41FAF259C4}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{6B09F695-981E-4D11-8DD5-89C933CBD35D}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{CEAC61B4-DC92-44E7-B053-A90F30964116}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{1BE4C1BE-7691-4015-82FD-95CD981BE957}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{16514EBC-4CDD-4C45-9150-9370EE20C199}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365442344"/>
        <c:axId val="365442736"/>
      </c:scatterChart>
      <c:valAx>
        <c:axId val="365442344"/>
        <c:scaling>
          <c:orientation val="minMax"/>
          <c:max val="17.3"/>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442736"/>
        <c:crosses val="autoZero"/>
        <c:crossBetween val="midCat"/>
      </c:valAx>
      <c:valAx>
        <c:axId val="36544273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442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財政力指数が類似団体平均以下に留まっている主な原因は、長引く景気低迷による個人所得の減少や、土地価格の下落等による市税収入の減収である。</a:t>
          </a:r>
          <a:endParaRPr lang="ja-JP" altLang="ja-JP" sz="1300">
            <a:effectLst/>
            <a:latin typeface="+mn-ea"/>
            <a:ea typeface="+mn-ea"/>
          </a:endParaRPr>
        </a:p>
        <a:p>
          <a:r>
            <a:rPr lang="ja-JP" altLang="ja-JP" sz="1300">
              <a:solidFill>
                <a:schemeClr val="dk1"/>
              </a:solidFill>
              <a:effectLst/>
              <a:latin typeface="+mn-ea"/>
              <a:ea typeface="+mn-ea"/>
              <a:cs typeface="+mn-cs"/>
            </a:rPr>
            <a:t>　</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年度は法人住民税、固定資産税の減少により市税収入が減少するも、消費税率</a:t>
          </a:r>
          <a:r>
            <a:rPr lang="en-US" altLang="ja-JP" sz="1300">
              <a:solidFill>
                <a:schemeClr val="dk1"/>
              </a:solidFill>
              <a:effectLst/>
              <a:latin typeface="+mn-ea"/>
              <a:ea typeface="+mn-ea"/>
              <a:cs typeface="+mn-cs"/>
            </a:rPr>
            <a:t>8</a:t>
          </a:r>
          <a:r>
            <a:rPr lang="ja-JP" altLang="ja-JP" sz="1300">
              <a:solidFill>
                <a:schemeClr val="dk1"/>
              </a:solidFill>
              <a:effectLst/>
              <a:latin typeface="+mn-ea"/>
              <a:ea typeface="+mn-ea"/>
              <a:cs typeface="+mn-cs"/>
            </a:rPr>
            <a:t>％への引き上げに伴う地方消費税交付金の増加により基準財政収入額が増加したため、</a:t>
          </a:r>
          <a:r>
            <a:rPr lang="en-US" altLang="ja-JP" sz="1300">
              <a:solidFill>
                <a:schemeClr val="dk1"/>
              </a:solidFill>
              <a:effectLst/>
              <a:latin typeface="+mn-ea"/>
              <a:ea typeface="+mn-ea"/>
              <a:cs typeface="+mn-cs"/>
            </a:rPr>
            <a:t>0.01</a:t>
          </a:r>
          <a:r>
            <a:rPr lang="ja-JP" altLang="ja-JP" sz="1300">
              <a:solidFill>
                <a:schemeClr val="dk1"/>
              </a:solidFill>
              <a:effectLst/>
              <a:latin typeface="+mn-ea"/>
              <a:ea typeface="+mn-ea"/>
              <a:cs typeface="+mn-cs"/>
            </a:rPr>
            <a:t>ポイント改善した。</a:t>
          </a:r>
          <a:endParaRPr lang="ja-JP" altLang="ja-JP" sz="1300">
            <a:effectLst/>
            <a:latin typeface="+mn-ea"/>
            <a:ea typeface="+mn-ea"/>
          </a:endParaRPr>
        </a:p>
        <a:p>
          <a:r>
            <a:rPr lang="ja-JP" altLang="ja-JP" sz="1300">
              <a:solidFill>
                <a:schemeClr val="dk1"/>
              </a:solidFill>
              <a:effectLst/>
              <a:latin typeface="+mn-ea"/>
              <a:ea typeface="+mn-ea"/>
              <a:cs typeface="+mn-cs"/>
            </a:rPr>
            <a:t>　今後も市税を中心とした歳入確保に努めるとともに、歳出の徹底的な見直しを行い</a:t>
          </a:r>
          <a:r>
            <a:rPr lang="ja-JP" altLang="ja-JP" sz="1300" b="0" i="0" baseline="0">
              <a:solidFill>
                <a:schemeClr val="dk1"/>
              </a:solidFill>
              <a:effectLst/>
              <a:latin typeface="+mn-ea"/>
              <a:ea typeface="+mn-ea"/>
              <a:cs typeface="+mn-cs"/>
            </a:rPr>
            <a:t>財政基盤の強化を図る。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53975</xdr:rowOff>
    </xdr:to>
    <xdr:cxnSp macro="">
      <xdr:nvCxnSpPr>
        <xdr:cNvPr id="68" name="直線コネクタ 67"/>
        <xdr:cNvCxnSpPr/>
      </xdr:nvCxnSpPr>
      <xdr:spPr>
        <a:xfrm flipV="1">
          <a:off x="4114800" y="774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53975</xdr:rowOff>
    </xdr:from>
    <xdr:to>
      <xdr:col>6</xdr:col>
      <xdr:colOff>0</xdr:colOff>
      <xdr:row>45</xdr:row>
      <xdr:rowOff>53975</xdr:rowOff>
    </xdr:to>
    <xdr:cxnSp macro="">
      <xdr:nvCxnSpPr>
        <xdr:cNvPr id="71" name="直線コネクタ 70"/>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53975</xdr:rowOff>
    </xdr:to>
    <xdr:cxnSp macro="">
      <xdr:nvCxnSpPr>
        <xdr:cNvPr id="74" name="直線コネクタ 73"/>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53975</xdr:rowOff>
    </xdr:to>
    <xdr:cxnSp macro="">
      <xdr:nvCxnSpPr>
        <xdr:cNvPr id="77" name="直線コネクタ 76"/>
        <xdr:cNvCxnSpPr/>
      </xdr:nvCxnSpPr>
      <xdr:spPr>
        <a:xfrm>
          <a:off x="1447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9" name="円/楕円 88"/>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90" name="テキスト ボックス 89"/>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3175</xdr:rowOff>
    </xdr:from>
    <xdr:to>
      <xdr:col>4</xdr:col>
      <xdr:colOff>533400</xdr:colOff>
      <xdr:row>45</xdr:row>
      <xdr:rowOff>104775</xdr:rowOff>
    </xdr:to>
    <xdr:sp macro="" textlink="">
      <xdr:nvSpPr>
        <xdr:cNvPr id="91" name="円/楕円 90"/>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89552</xdr:rowOff>
    </xdr:from>
    <xdr:ext cx="762000" cy="259045"/>
    <xdr:sp macro="" textlink="">
      <xdr:nvSpPr>
        <xdr:cNvPr id="92" name="テキスト ボックス 91"/>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3175</xdr:rowOff>
    </xdr:from>
    <xdr:to>
      <xdr:col>3</xdr:col>
      <xdr:colOff>330200</xdr:colOff>
      <xdr:row>45</xdr:row>
      <xdr:rowOff>104775</xdr:rowOff>
    </xdr:to>
    <xdr:sp macro="" textlink="">
      <xdr:nvSpPr>
        <xdr:cNvPr id="93" name="円/楕円 92"/>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89552</xdr:rowOff>
    </xdr:from>
    <xdr:ext cx="762000" cy="259045"/>
    <xdr:sp macro="" textlink="">
      <xdr:nvSpPr>
        <xdr:cNvPr id="94" name="テキスト ボックス 93"/>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経常収支比率が類似団体の平均よりも高く推移してきたのは、病院改築事業に伴う病院事業への繰出金が多額であることが主な原因である。</a:t>
          </a:r>
          <a:endParaRPr lang="ja-JP" altLang="ja-JP" sz="1300">
            <a:effectLst/>
            <a:latin typeface="+mn-ea"/>
            <a:ea typeface="+mn-ea"/>
          </a:endParaRPr>
        </a:p>
        <a:p>
          <a:r>
            <a:rPr lang="ja-JP" altLang="ja-JP" sz="1300">
              <a:solidFill>
                <a:schemeClr val="dk1"/>
              </a:solidFill>
              <a:effectLst/>
              <a:latin typeface="+mn-ea"/>
              <a:ea typeface="+mn-ea"/>
              <a:cs typeface="+mn-cs"/>
            </a:rPr>
            <a:t>　新規事業の見直しによる借入額抑制及び</a:t>
          </a:r>
          <a:r>
            <a:rPr lang="en-US" altLang="ja-JP" sz="1300">
              <a:solidFill>
                <a:schemeClr val="dk1"/>
              </a:solidFill>
              <a:effectLst/>
              <a:latin typeface="+mn-ea"/>
              <a:ea typeface="+mn-ea"/>
              <a:cs typeface="+mn-cs"/>
            </a:rPr>
            <a:t>25</a:t>
          </a:r>
          <a:r>
            <a:rPr lang="ja-JP" altLang="ja-JP" sz="1300">
              <a:solidFill>
                <a:schemeClr val="dk1"/>
              </a:solidFill>
              <a:effectLst/>
              <a:latin typeface="+mn-ea"/>
              <a:ea typeface="+mn-ea"/>
              <a:cs typeface="+mn-cs"/>
            </a:rPr>
            <a:t>年度以降の公債費繰上償還実施による後年度元利償還金減額のため比率は改善傾向にあり、</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年度も類似団体平均を若干下回ったが、依然高い水準にある。</a:t>
          </a:r>
          <a:endParaRPr lang="ja-JP" altLang="ja-JP" sz="1300">
            <a:effectLst/>
            <a:latin typeface="+mn-ea"/>
            <a:ea typeface="+mn-ea"/>
          </a:endParaRPr>
        </a:p>
        <a:p>
          <a:r>
            <a:rPr lang="ja-JP" altLang="ja-JP" sz="1300">
              <a:solidFill>
                <a:schemeClr val="dk1"/>
              </a:solidFill>
              <a:effectLst/>
              <a:latin typeface="+mn-ea"/>
              <a:ea typeface="+mn-ea"/>
              <a:cs typeface="+mn-cs"/>
            </a:rPr>
            <a:t>　このため、今後も病院事業の経営改善及び、人件費、公債費削減等の実施により比率の改善を図る。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63</xdr:row>
      <xdr:rowOff>148082</xdr:rowOff>
    </xdr:to>
    <xdr:cxnSp macro="">
      <xdr:nvCxnSpPr>
        <xdr:cNvPr id="129" name="直線コネクタ 128"/>
        <xdr:cNvCxnSpPr/>
      </xdr:nvCxnSpPr>
      <xdr:spPr>
        <a:xfrm flipV="1">
          <a:off x="4114800" y="1093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63</xdr:row>
      <xdr:rowOff>157734</xdr:rowOff>
    </xdr:to>
    <xdr:cxnSp macro="">
      <xdr:nvCxnSpPr>
        <xdr:cNvPr id="132" name="直線コネクタ 131"/>
        <xdr:cNvCxnSpPr/>
      </xdr:nvCxnSpPr>
      <xdr:spPr>
        <a:xfrm flipV="1">
          <a:off x="3225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29718</xdr:rowOff>
    </xdr:to>
    <xdr:cxnSp macro="">
      <xdr:nvCxnSpPr>
        <xdr:cNvPr id="135" name="直線コネクタ 134"/>
        <xdr:cNvCxnSpPr/>
      </xdr:nvCxnSpPr>
      <xdr:spPr>
        <a:xfrm flipV="1">
          <a:off x="2336800" y="1095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111760</xdr:rowOff>
    </xdr:to>
    <xdr:cxnSp macro="">
      <xdr:nvCxnSpPr>
        <xdr:cNvPr id="138" name="直線コネクタ 137"/>
        <xdr:cNvCxnSpPr/>
      </xdr:nvCxnSpPr>
      <xdr:spPr>
        <a:xfrm flipV="1">
          <a:off x="1447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48" name="円/楕円 147"/>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99331</xdr:rowOff>
    </xdr:from>
    <xdr:ext cx="762000" cy="259045"/>
    <xdr:sp macro="" textlink="">
      <xdr:nvSpPr>
        <xdr:cNvPr id="149"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1" name="テキスト ボックス 150"/>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53" name="テキスト ボックス 152"/>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textlink="">
      <xdr:nvSpPr>
        <xdr:cNvPr id="154" name="円/楕円 153"/>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90695</xdr:rowOff>
    </xdr:from>
    <xdr:ext cx="762000" cy="259045"/>
    <xdr:sp macro="" textlink="">
      <xdr:nvSpPr>
        <xdr:cNvPr id="155" name="テキスト ボックス 154"/>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6" name="円/楕円 155"/>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7" name="テキスト ボックス 156"/>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ea"/>
              <a:ea typeface="+mn-ea"/>
              <a:cs typeface="+mn-cs"/>
            </a:rPr>
            <a:t>　人口１人当たりの人件費・物件費等が類似団体の平均より高いのは、人口千人当たり職員数が類似団体平均より多いことによる人件費の高止まりが主な要因である。</a:t>
          </a:r>
          <a:endParaRPr lang="ja-JP" altLang="ja-JP" sz="1400">
            <a:effectLst/>
            <a:latin typeface="+mn-ea"/>
            <a:ea typeface="+mn-ea"/>
          </a:endParaRPr>
        </a:p>
        <a:p>
          <a:r>
            <a:rPr lang="en-US" altLang="ja-JP" sz="1400" baseline="0">
              <a:solidFill>
                <a:schemeClr val="dk1"/>
              </a:solidFill>
              <a:effectLst/>
              <a:latin typeface="+mn-ea"/>
              <a:ea typeface="+mn-ea"/>
              <a:cs typeface="+mn-cs"/>
            </a:rPr>
            <a:t>  </a:t>
          </a:r>
          <a:r>
            <a:rPr lang="ja-JP" altLang="ja-JP" sz="1400">
              <a:solidFill>
                <a:schemeClr val="dk1"/>
              </a:solidFill>
              <a:effectLst/>
              <a:latin typeface="+mn-ea"/>
              <a:ea typeface="+mn-ea"/>
              <a:cs typeface="+mn-cs"/>
            </a:rPr>
            <a:t>また、除排雪経費のため維持補修費がかかり増しになることも要因の一つである。</a:t>
          </a:r>
          <a:endParaRPr lang="ja-JP" altLang="ja-JP" sz="1400">
            <a:effectLst/>
            <a:latin typeface="+mn-ea"/>
            <a:ea typeface="+mn-ea"/>
          </a:endParaRPr>
        </a:p>
        <a:p>
          <a:r>
            <a:rPr lang="ja-JP" altLang="ja-JP" sz="1400">
              <a:solidFill>
                <a:schemeClr val="dk1"/>
              </a:solidFill>
              <a:effectLst/>
              <a:latin typeface="+mn-ea"/>
              <a:ea typeface="+mn-ea"/>
              <a:cs typeface="+mn-cs"/>
            </a:rPr>
            <a:t>　今後も人件費の削減と経常経費の見直しによる物件費の削減を図ることにより、数値の改善を図る。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82623</xdr:rowOff>
    </xdr:from>
    <xdr:to>
      <xdr:col>7</xdr:col>
      <xdr:colOff>152400</xdr:colOff>
      <xdr:row>86</xdr:row>
      <xdr:rowOff>131607</xdr:rowOff>
    </xdr:to>
    <xdr:cxnSp macro="">
      <xdr:nvCxnSpPr>
        <xdr:cNvPr id="194" name="直線コネクタ 193"/>
        <xdr:cNvCxnSpPr/>
      </xdr:nvCxnSpPr>
      <xdr:spPr>
        <a:xfrm flipV="1">
          <a:off x="4114800" y="14827323"/>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79614</xdr:rowOff>
    </xdr:from>
    <xdr:to>
      <xdr:col>6</xdr:col>
      <xdr:colOff>0</xdr:colOff>
      <xdr:row>86</xdr:row>
      <xdr:rowOff>131607</xdr:rowOff>
    </xdr:to>
    <xdr:cxnSp macro="">
      <xdr:nvCxnSpPr>
        <xdr:cNvPr id="197" name="直線コネクタ 196"/>
        <xdr:cNvCxnSpPr/>
      </xdr:nvCxnSpPr>
      <xdr:spPr>
        <a:xfrm>
          <a:off x="3225800" y="14652864"/>
          <a:ext cx="889000" cy="2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79614</xdr:rowOff>
    </xdr:from>
    <xdr:to>
      <xdr:col>4</xdr:col>
      <xdr:colOff>482600</xdr:colOff>
      <xdr:row>86</xdr:row>
      <xdr:rowOff>16956</xdr:rowOff>
    </xdr:to>
    <xdr:cxnSp macro="">
      <xdr:nvCxnSpPr>
        <xdr:cNvPr id="200" name="直線コネクタ 199"/>
        <xdr:cNvCxnSpPr/>
      </xdr:nvCxnSpPr>
      <xdr:spPr>
        <a:xfrm flipV="1">
          <a:off x="2336800" y="14652864"/>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16956</xdr:rowOff>
    </xdr:from>
    <xdr:to>
      <xdr:col>3</xdr:col>
      <xdr:colOff>279400</xdr:colOff>
      <xdr:row>86</xdr:row>
      <xdr:rowOff>55649</xdr:rowOff>
    </xdr:to>
    <xdr:cxnSp macro="">
      <xdr:nvCxnSpPr>
        <xdr:cNvPr id="203" name="直線コネクタ 202"/>
        <xdr:cNvCxnSpPr/>
      </xdr:nvCxnSpPr>
      <xdr:spPr>
        <a:xfrm flipV="1">
          <a:off x="1447800" y="14761656"/>
          <a:ext cx="889000" cy="3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31823</xdr:rowOff>
    </xdr:from>
    <xdr:to>
      <xdr:col>7</xdr:col>
      <xdr:colOff>203200</xdr:colOff>
      <xdr:row>86</xdr:row>
      <xdr:rowOff>133423</xdr:rowOff>
    </xdr:to>
    <xdr:sp macro="" textlink="">
      <xdr:nvSpPr>
        <xdr:cNvPr id="213" name="円/楕円 212"/>
        <xdr:cNvSpPr/>
      </xdr:nvSpPr>
      <xdr:spPr>
        <a:xfrm>
          <a:off x="4902200" y="147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3900</xdr:rowOff>
    </xdr:from>
    <xdr:ext cx="762000" cy="259045"/>
    <xdr:sp macro="" textlink="">
      <xdr:nvSpPr>
        <xdr:cNvPr id="214" name="人件費・物件費等の状況該当値テキスト"/>
        <xdr:cNvSpPr txBox="1"/>
      </xdr:nvSpPr>
      <xdr:spPr>
        <a:xfrm>
          <a:off x="5041900" y="147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142,899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80807</xdr:rowOff>
    </xdr:from>
    <xdr:to>
      <xdr:col>6</xdr:col>
      <xdr:colOff>50800</xdr:colOff>
      <xdr:row>87</xdr:row>
      <xdr:rowOff>10957</xdr:rowOff>
    </xdr:to>
    <xdr:sp macro="" textlink="">
      <xdr:nvSpPr>
        <xdr:cNvPr id="215" name="円/楕円 214"/>
        <xdr:cNvSpPr/>
      </xdr:nvSpPr>
      <xdr:spPr>
        <a:xfrm>
          <a:off x="4064000" y="148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167184</xdr:rowOff>
    </xdr:from>
    <xdr:ext cx="736600" cy="259045"/>
    <xdr:sp macro="" textlink="">
      <xdr:nvSpPr>
        <xdr:cNvPr id="216" name="テキスト ボックス 215"/>
        <xdr:cNvSpPr txBox="1"/>
      </xdr:nvSpPr>
      <xdr:spPr>
        <a:xfrm>
          <a:off x="3733800" y="149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145,741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28814</xdr:rowOff>
    </xdr:from>
    <xdr:to>
      <xdr:col>4</xdr:col>
      <xdr:colOff>533400</xdr:colOff>
      <xdr:row>85</xdr:row>
      <xdr:rowOff>130414</xdr:rowOff>
    </xdr:to>
    <xdr:sp macro="" textlink="">
      <xdr:nvSpPr>
        <xdr:cNvPr id="217" name="円/楕円 216"/>
        <xdr:cNvSpPr/>
      </xdr:nvSpPr>
      <xdr:spPr>
        <a:xfrm>
          <a:off x="3175000" y="146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115191</xdr:rowOff>
    </xdr:from>
    <xdr:ext cx="762000" cy="259045"/>
    <xdr:sp macro="" textlink="">
      <xdr:nvSpPr>
        <xdr:cNvPr id="218" name="テキスト ボックス 217"/>
        <xdr:cNvSpPr txBox="1"/>
      </xdr:nvSpPr>
      <xdr:spPr>
        <a:xfrm>
          <a:off x="2844800" y="146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137606</xdr:rowOff>
    </xdr:from>
    <xdr:to>
      <xdr:col>3</xdr:col>
      <xdr:colOff>330200</xdr:colOff>
      <xdr:row>86</xdr:row>
      <xdr:rowOff>67756</xdr:rowOff>
    </xdr:to>
    <xdr:sp macro="" textlink="">
      <xdr:nvSpPr>
        <xdr:cNvPr id="219" name="円/楕円 218"/>
        <xdr:cNvSpPr/>
      </xdr:nvSpPr>
      <xdr:spPr>
        <a:xfrm>
          <a:off x="2286000" y="147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52533</xdr:rowOff>
    </xdr:from>
    <xdr:ext cx="762000" cy="259045"/>
    <xdr:sp macro="" textlink="">
      <xdr:nvSpPr>
        <xdr:cNvPr id="220" name="テキスト ボックス 219"/>
        <xdr:cNvSpPr txBox="1"/>
      </xdr:nvSpPr>
      <xdr:spPr>
        <a:xfrm>
          <a:off x="1955800" y="1479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4849</xdr:rowOff>
    </xdr:from>
    <xdr:to>
      <xdr:col>2</xdr:col>
      <xdr:colOff>127000</xdr:colOff>
      <xdr:row>86</xdr:row>
      <xdr:rowOff>106449</xdr:rowOff>
    </xdr:to>
    <xdr:sp macro="" textlink="">
      <xdr:nvSpPr>
        <xdr:cNvPr id="221" name="円/楕円 220"/>
        <xdr:cNvSpPr/>
      </xdr:nvSpPr>
      <xdr:spPr>
        <a:xfrm>
          <a:off x="1397000" y="147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91226</xdr:rowOff>
    </xdr:from>
    <xdr:ext cx="762000" cy="259045"/>
    <xdr:sp macro="" textlink="">
      <xdr:nvSpPr>
        <xdr:cNvPr id="222" name="テキスト ボックス 221"/>
        <xdr:cNvSpPr txBox="1"/>
      </xdr:nvSpPr>
      <xdr:spPr>
        <a:xfrm>
          <a:off x="1066800" y="1483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給与制度の総合的見直しの実施が国よりも１年遅れたことからラスパイレス指数が上昇した。現給保障期間の終了する３年後には以前の水準に戻ると予想される。</a:t>
          </a:r>
          <a:endParaRPr lang="ja-JP" altLang="ja-JP" sz="1400">
            <a:effectLst/>
          </a:endParaRPr>
        </a:p>
        <a:p>
          <a:r>
            <a:rPr kumimoji="1" lang="ja-JP" altLang="ja-JP" sz="1400">
              <a:solidFill>
                <a:schemeClr val="dk1"/>
              </a:solidFill>
              <a:effectLst/>
              <a:latin typeface="+mn-lt"/>
              <a:ea typeface="+mn-ea"/>
              <a:cs typeface="+mn-cs"/>
            </a:rPr>
            <a:t>　今後も地域の民間企業の給与水準との均衡を基本とし、給与の適正化を図る。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84</xdr:row>
      <xdr:rowOff>30843</xdr:rowOff>
    </xdr:to>
    <xdr:cxnSp macro="">
      <xdr:nvCxnSpPr>
        <xdr:cNvPr id="258" name="直線コネクタ 257"/>
        <xdr:cNvCxnSpPr/>
      </xdr:nvCxnSpPr>
      <xdr:spPr>
        <a:xfrm>
          <a:off x="16179800" y="1427177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1" name="直線コネクタ 260"/>
        <xdr:cNvCxnSpPr/>
      </xdr:nvCxnSpPr>
      <xdr:spPr>
        <a:xfrm flipV="1">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137886</xdr:rowOff>
    </xdr:to>
    <xdr:cxnSp macro="">
      <xdr:nvCxnSpPr>
        <xdr:cNvPr id="264" name="直線コネクタ 263"/>
        <xdr:cNvCxnSpPr/>
      </xdr:nvCxnSpPr>
      <xdr:spPr>
        <a:xfrm flipV="1">
          <a:off x="14401800" y="142947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149377</xdr:rowOff>
    </xdr:to>
    <xdr:cxnSp macro="">
      <xdr:nvCxnSpPr>
        <xdr:cNvPr id="267" name="直線コネクタ 266"/>
        <xdr:cNvCxnSpPr/>
      </xdr:nvCxnSpPr>
      <xdr:spPr>
        <a:xfrm flipV="1">
          <a:off x="13512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0" name="テキスト ボックス 27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3" name="円/楕円 282"/>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84" name="テキスト ボックス 283"/>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平成</a:t>
          </a:r>
          <a:r>
            <a:rPr kumimoji="1" lang="en-US" altLang="ja-JP" sz="1150">
              <a:solidFill>
                <a:schemeClr val="dk1"/>
              </a:solidFill>
              <a:effectLst/>
              <a:latin typeface="+mn-ea"/>
              <a:ea typeface="+mn-ea"/>
              <a:cs typeface="+mn-cs"/>
            </a:rPr>
            <a:t>17</a:t>
          </a:r>
          <a:r>
            <a:rPr kumimoji="1" lang="ja-JP" altLang="ja-JP" sz="1150">
              <a:solidFill>
                <a:schemeClr val="dk1"/>
              </a:solidFill>
              <a:effectLst/>
              <a:latin typeface="+mn-ea"/>
              <a:ea typeface="+mn-ea"/>
              <a:cs typeface="+mn-cs"/>
            </a:rPr>
            <a:t>年</a:t>
          </a:r>
          <a:r>
            <a:rPr kumimoji="1" lang="en-US" altLang="ja-JP" sz="1150">
              <a:solidFill>
                <a:schemeClr val="dk1"/>
              </a:solidFill>
              <a:effectLst/>
              <a:latin typeface="+mn-ea"/>
              <a:ea typeface="+mn-ea"/>
              <a:cs typeface="+mn-cs"/>
            </a:rPr>
            <a:t>7</a:t>
          </a:r>
          <a:r>
            <a:rPr kumimoji="1" lang="ja-JP" altLang="ja-JP" sz="1150">
              <a:solidFill>
                <a:schemeClr val="dk1"/>
              </a:solidFill>
              <a:effectLst/>
              <a:latin typeface="+mn-ea"/>
              <a:ea typeface="+mn-ea"/>
              <a:cs typeface="+mn-cs"/>
            </a:rPr>
            <a:t>月の合併以降、職員定員適正化計画に基づく職員削減に取り組み、人口千人当たりの職員数を合併前の大館市の水準以下にする目標を達成している。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新しい定員適正化計画では人口減少後の規模に見合った職員数にすることを基本としつつも、職員の年齢構成の平準化及び喫緊の行政課題等に対応するための職員の確保のため、削減幅を減少させた計画とした。そのため、人口千人当たりの職員数は微増傾向とな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今後も人員配置や事務事業の徹底的な見直しを行い、定員管理の適正化を図る。</a:t>
          </a:r>
          <a:endParaRPr lang="ja-JP" altLang="ja-JP" sz="115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106256</xdr:rowOff>
    </xdr:from>
    <xdr:to>
      <xdr:col>24</xdr:col>
      <xdr:colOff>558800</xdr:colOff>
      <xdr:row>63</xdr:row>
      <xdr:rowOff>150495</xdr:rowOff>
    </xdr:to>
    <xdr:cxnSp macro="">
      <xdr:nvCxnSpPr>
        <xdr:cNvPr id="321" name="直線コネクタ 320"/>
        <xdr:cNvCxnSpPr/>
      </xdr:nvCxnSpPr>
      <xdr:spPr>
        <a:xfrm>
          <a:off x="16179800" y="109076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78105</xdr:rowOff>
    </xdr:from>
    <xdr:to>
      <xdr:col>23</xdr:col>
      <xdr:colOff>406400</xdr:colOff>
      <xdr:row>63</xdr:row>
      <xdr:rowOff>106256</xdr:rowOff>
    </xdr:to>
    <xdr:cxnSp macro="">
      <xdr:nvCxnSpPr>
        <xdr:cNvPr id="324" name="直線コネクタ 323"/>
        <xdr:cNvCxnSpPr/>
      </xdr:nvCxnSpPr>
      <xdr:spPr>
        <a:xfrm>
          <a:off x="15290800" y="108794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78105</xdr:rowOff>
    </xdr:from>
    <xdr:to>
      <xdr:col>22</xdr:col>
      <xdr:colOff>203200</xdr:colOff>
      <xdr:row>63</xdr:row>
      <xdr:rowOff>98213</xdr:rowOff>
    </xdr:to>
    <xdr:cxnSp macro="">
      <xdr:nvCxnSpPr>
        <xdr:cNvPr id="327" name="直線コネクタ 326"/>
        <xdr:cNvCxnSpPr/>
      </xdr:nvCxnSpPr>
      <xdr:spPr>
        <a:xfrm flipV="1">
          <a:off x="14401800" y="108794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98213</xdr:rowOff>
    </xdr:from>
    <xdr:to>
      <xdr:col>21</xdr:col>
      <xdr:colOff>0</xdr:colOff>
      <xdr:row>63</xdr:row>
      <xdr:rowOff>112289</xdr:rowOff>
    </xdr:to>
    <xdr:cxnSp macro="">
      <xdr:nvCxnSpPr>
        <xdr:cNvPr id="330" name="直線コネクタ 329"/>
        <xdr:cNvCxnSpPr/>
      </xdr:nvCxnSpPr>
      <xdr:spPr>
        <a:xfrm flipV="1">
          <a:off x="13512800" y="108995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40" name="円/楕円 339"/>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41"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55456</xdr:rowOff>
    </xdr:from>
    <xdr:to>
      <xdr:col>23</xdr:col>
      <xdr:colOff>457200</xdr:colOff>
      <xdr:row>63</xdr:row>
      <xdr:rowOff>157056</xdr:rowOff>
    </xdr:to>
    <xdr:sp macro="" textlink="">
      <xdr:nvSpPr>
        <xdr:cNvPr id="342" name="円/楕円 341"/>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141833</xdr:rowOff>
    </xdr:from>
    <xdr:ext cx="736600" cy="259045"/>
    <xdr:sp macro="" textlink="">
      <xdr:nvSpPr>
        <xdr:cNvPr id="343" name="テキスト ボックス 342"/>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27305</xdr:rowOff>
    </xdr:from>
    <xdr:to>
      <xdr:col>22</xdr:col>
      <xdr:colOff>254000</xdr:colOff>
      <xdr:row>63</xdr:row>
      <xdr:rowOff>128905</xdr:rowOff>
    </xdr:to>
    <xdr:sp macro="" textlink="">
      <xdr:nvSpPr>
        <xdr:cNvPr id="344" name="円/楕円 343"/>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113682</xdr:rowOff>
    </xdr:from>
    <xdr:ext cx="762000" cy="259045"/>
    <xdr:sp macro="" textlink="">
      <xdr:nvSpPr>
        <xdr:cNvPr id="345" name="テキスト ボックス 344"/>
        <xdr:cNvSpPr txBox="1"/>
      </xdr:nvSpPr>
      <xdr:spPr>
        <a:xfrm>
          <a:off x="14909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6" name="円/楕円 345"/>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7" name="テキスト ボックス 346"/>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61489</xdr:rowOff>
    </xdr:from>
    <xdr:to>
      <xdr:col>19</xdr:col>
      <xdr:colOff>533400</xdr:colOff>
      <xdr:row>63</xdr:row>
      <xdr:rowOff>163089</xdr:rowOff>
    </xdr:to>
    <xdr:sp macro="" textlink="">
      <xdr:nvSpPr>
        <xdr:cNvPr id="348" name="円/楕円 347"/>
        <xdr:cNvSpPr/>
      </xdr:nvSpPr>
      <xdr:spPr>
        <a:xfrm>
          <a:off x="13462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147866</xdr:rowOff>
    </xdr:from>
    <xdr:ext cx="762000" cy="259045"/>
    <xdr:sp macro="" textlink="">
      <xdr:nvSpPr>
        <xdr:cNvPr id="349" name="テキスト ボックス 348"/>
        <xdr:cNvSpPr txBox="1"/>
      </xdr:nvSpPr>
      <xdr:spPr>
        <a:xfrm>
          <a:off x="13131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本市の実質公債費比率</a:t>
          </a:r>
          <a:r>
            <a:rPr lang="ja-JP" altLang="ja-JP" sz="1300">
              <a:solidFill>
                <a:schemeClr val="dk1"/>
              </a:solidFill>
              <a:effectLst/>
              <a:latin typeface="+mn-ea"/>
              <a:ea typeface="+mn-ea"/>
              <a:cs typeface="+mn-cs"/>
            </a:rPr>
            <a:t>が類似団体の平均より高いのは、平成</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年度以降に進めた</a:t>
          </a:r>
          <a:r>
            <a:rPr lang="ja-JP" altLang="ja-JP" sz="1300">
              <a:solidFill>
                <a:schemeClr val="dk1"/>
              </a:solidFill>
              <a:effectLst/>
              <a:latin typeface="+mn-lt"/>
              <a:ea typeface="+mn-ea"/>
              <a:cs typeface="+mn-cs"/>
            </a:rPr>
            <a:t>老人福祉総合エリア整備事業、樹海ドーム整備事業等の社会資本整備と、</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19</a:t>
          </a:r>
          <a:r>
            <a:rPr lang="ja-JP" altLang="ja-JP" sz="1300">
              <a:solidFill>
                <a:schemeClr val="dk1"/>
              </a:solidFill>
              <a:effectLst/>
              <a:latin typeface="+mn-ea"/>
              <a:ea typeface="+mn-ea"/>
              <a:cs typeface="+mn-cs"/>
            </a:rPr>
            <a:t>年度に実施した総合病院改築事業による地方債借入が主な原因であるが、近年の新規事業抑制による借入額の減少や、繰上償還の実施による借入残高の減少により、数値は改善している。</a:t>
          </a:r>
          <a:endParaRPr lang="ja-JP" altLang="ja-JP" sz="1300">
            <a:effectLst/>
            <a:latin typeface="+mn-ea"/>
            <a:ea typeface="+mn-ea"/>
          </a:endParaRPr>
        </a:p>
        <a:p>
          <a:r>
            <a:rPr lang="ja-JP" altLang="ja-JP" sz="1300">
              <a:solidFill>
                <a:schemeClr val="dk1"/>
              </a:solidFill>
              <a:effectLst/>
              <a:latin typeface="+mn-ea"/>
              <a:ea typeface="+mn-ea"/>
              <a:cs typeface="+mn-cs"/>
            </a:rPr>
            <a:t>　今後も新規事業の実施等について総点検を図り、財政の健全化を図る。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52070</xdr:rowOff>
    </xdr:to>
    <xdr:cxnSp macro="">
      <xdr:nvCxnSpPr>
        <xdr:cNvPr id="379" name="直線コネクタ 378"/>
        <xdr:cNvCxnSpPr/>
      </xdr:nvCxnSpPr>
      <xdr:spPr>
        <a:xfrm flipV="1">
          <a:off x="16179800" y="702119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160655</xdr:rowOff>
    </xdr:to>
    <xdr:cxnSp macro="">
      <xdr:nvCxnSpPr>
        <xdr:cNvPr id="382" name="直線コネクタ 381"/>
        <xdr:cNvCxnSpPr/>
      </xdr:nvCxnSpPr>
      <xdr:spPr>
        <a:xfrm flipV="1">
          <a:off x="15290800" y="70815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73660</xdr:rowOff>
    </xdr:to>
    <xdr:cxnSp macro="">
      <xdr:nvCxnSpPr>
        <xdr:cNvPr id="385" name="直線コネクタ 384"/>
        <xdr:cNvCxnSpPr/>
      </xdr:nvCxnSpPr>
      <xdr:spPr>
        <a:xfrm flipV="1">
          <a:off x="14401800" y="719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4763</xdr:rowOff>
    </xdr:to>
    <xdr:cxnSp macro="">
      <xdr:nvCxnSpPr>
        <xdr:cNvPr id="388" name="直線コネクタ 387"/>
        <xdr:cNvCxnSpPr/>
      </xdr:nvCxnSpPr>
      <xdr:spPr>
        <a:xfrm flipV="1">
          <a:off x="13512800" y="72745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0" name="円/楕円 399"/>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1" name="テキスト ボックス 400"/>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2" name="円/楕円 401"/>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3" name="テキスト ボックス 402"/>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6" name="円/楕円 405"/>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07" name="テキスト ボックス 406"/>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本市の</a:t>
          </a:r>
          <a:r>
            <a:rPr lang="ja-JP" altLang="ja-JP" sz="1300">
              <a:solidFill>
                <a:schemeClr val="dk1"/>
              </a:solidFill>
              <a:effectLst/>
              <a:latin typeface="+mn-ea"/>
              <a:ea typeface="+mn-ea"/>
              <a:cs typeface="+mn-cs"/>
            </a:rPr>
            <a:t>将来負担比率が類似団体の平均より高いのは、平成</a:t>
          </a:r>
          <a:r>
            <a:rPr lang="en-US" altLang="ja-JP" sz="1300">
              <a:solidFill>
                <a:schemeClr val="dk1"/>
              </a:solidFill>
              <a:effectLst/>
              <a:latin typeface="+mn-ea"/>
              <a:ea typeface="+mn-ea"/>
              <a:cs typeface="+mn-cs"/>
            </a:rPr>
            <a:t>5</a:t>
          </a:r>
          <a:r>
            <a:rPr lang="ja-JP" altLang="ja-JP" sz="1300">
              <a:solidFill>
                <a:schemeClr val="dk1"/>
              </a:solidFill>
              <a:effectLst/>
              <a:latin typeface="+mn-ea"/>
              <a:ea typeface="+mn-ea"/>
              <a:cs typeface="+mn-cs"/>
            </a:rPr>
            <a:t>年度以降に進めた</a:t>
          </a:r>
          <a:r>
            <a:rPr lang="ja-JP" altLang="en-US" sz="1300">
              <a:solidFill>
                <a:schemeClr val="dk1"/>
              </a:solidFill>
              <a:effectLst/>
              <a:latin typeface="+mn-ea"/>
              <a:ea typeface="+mn-ea"/>
              <a:cs typeface="+mn-cs"/>
            </a:rPr>
            <a:t>老人福祉総合エリア整備事業、樹海ドーム整備事業等の</a:t>
          </a:r>
          <a:r>
            <a:rPr lang="ja-JP" altLang="ja-JP" sz="1300">
              <a:solidFill>
                <a:schemeClr val="dk1"/>
              </a:solidFill>
              <a:effectLst/>
              <a:latin typeface="+mn-ea"/>
              <a:ea typeface="+mn-ea"/>
              <a:cs typeface="+mn-cs"/>
            </a:rPr>
            <a:t>社会資本整備と、平成</a:t>
          </a:r>
          <a:r>
            <a:rPr lang="en-US" altLang="ja-JP" sz="1300">
              <a:solidFill>
                <a:schemeClr val="dk1"/>
              </a:solidFill>
              <a:effectLst/>
              <a:latin typeface="+mn-ea"/>
              <a:ea typeface="+mn-ea"/>
              <a:cs typeface="+mn-cs"/>
            </a:rPr>
            <a:t>19</a:t>
          </a:r>
          <a:r>
            <a:rPr lang="ja-JP" altLang="ja-JP" sz="1300">
              <a:solidFill>
                <a:schemeClr val="dk1"/>
              </a:solidFill>
              <a:effectLst/>
              <a:latin typeface="+mn-ea"/>
              <a:ea typeface="+mn-ea"/>
              <a:cs typeface="+mn-cs"/>
            </a:rPr>
            <a:t>年度に実施した総合病院改築事業による地方債借入が主な原因であるが、近年の新規事業抑制による借入額の減少や、繰上償還の実施による借入残高の減少、</a:t>
          </a:r>
          <a:r>
            <a:rPr kumimoji="1" lang="ja-JP" altLang="ja-JP" sz="1300">
              <a:solidFill>
                <a:schemeClr val="dk1"/>
              </a:solidFill>
              <a:effectLst/>
              <a:latin typeface="+mn-ea"/>
              <a:ea typeface="+mn-ea"/>
              <a:cs typeface="+mn-cs"/>
            </a:rPr>
            <a:t>庁舎建設基金やふるさと応援寄附基金等の充当可能基金残高の増加により</a:t>
          </a:r>
          <a:r>
            <a:rPr lang="ja-JP" altLang="ja-JP" sz="1300">
              <a:solidFill>
                <a:schemeClr val="dk1"/>
              </a:solidFill>
              <a:effectLst/>
              <a:latin typeface="+mn-ea"/>
              <a:ea typeface="+mn-ea"/>
              <a:cs typeface="+mn-cs"/>
            </a:rPr>
            <a:t>、数値は改善している。</a:t>
          </a:r>
          <a:endParaRPr lang="ja-JP" altLang="ja-JP" sz="1300">
            <a:effectLst/>
            <a:latin typeface="+mn-ea"/>
            <a:ea typeface="+mn-ea"/>
          </a:endParaRPr>
        </a:p>
        <a:p>
          <a:r>
            <a:rPr lang="ja-JP" altLang="ja-JP" sz="1300" baseline="0">
              <a:solidFill>
                <a:schemeClr val="dk1"/>
              </a:solidFill>
              <a:effectLst/>
              <a:latin typeface="+mn-ea"/>
              <a:ea typeface="+mn-ea"/>
              <a:cs typeface="+mn-cs"/>
            </a:rPr>
            <a:t>　今</a:t>
          </a:r>
          <a:r>
            <a:rPr lang="ja-JP" altLang="ja-JP" sz="1300">
              <a:solidFill>
                <a:schemeClr val="dk1"/>
              </a:solidFill>
              <a:effectLst/>
              <a:latin typeface="+mn-ea"/>
              <a:ea typeface="+mn-ea"/>
              <a:cs typeface="+mn-cs"/>
            </a:rPr>
            <a:t>後も新規事業の実施等について総点検を図り、財政の健全化を図る。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163026</xdr:rowOff>
    </xdr:from>
    <xdr:to>
      <xdr:col>24</xdr:col>
      <xdr:colOff>558800</xdr:colOff>
      <xdr:row>18</xdr:row>
      <xdr:rowOff>155660</xdr:rowOff>
    </xdr:to>
    <xdr:cxnSp macro="">
      <xdr:nvCxnSpPr>
        <xdr:cNvPr id="441" name="直線コネクタ 440"/>
        <xdr:cNvCxnSpPr/>
      </xdr:nvCxnSpPr>
      <xdr:spPr>
        <a:xfrm flipV="1">
          <a:off x="16179800" y="307767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39836</xdr:rowOff>
    </xdr:from>
    <xdr:to>
      <xdr:col>23</xdr:col>
      <xdr:colOff>406400</xdr:colOff>
      <xdr:row>18</xdr:row>
      <xdr:rowOff>155660</xdr:rowOff>
    </xdr:to>
    <xdr:cxnSp macro="">
      <xdr:nvCxnSpPr>
        <xdr:cNvPr id="444" name="直線コネクタ 443"/>
        <xdr:cNvCxnSpPr/>
      </xdr:nvCxnSpPr>
      <xdr:spPr>
        <a:xfrm>
          <a:off x="15290800" y="31259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39836</xdr:rowOff>
    </xdr:from>
    <xdr:to>
      <xdr:col>22</xdr:col>
      <xdr:colOff>203200</xdr:colOff>
      <xdr:row>18</xdr:row>
      <xdr:rowOff>166116</xdr:rowOff>
    </xdr:to>
    <xdr:cxnSp macro="">
      <xdr:nvCxnSpPr>
        <xdr:cNvPr id="447" name="直線コネクタ 446"/>
        <xdr:cNvCxnSpPr/>
      </xdr:nvCxnSpPr>
      <xdr:spPr>
        <a:xfrm flipV="1">
          <a:off x="14401800" y="3125936"/>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166116</xdr:rowOff>
    </xdr:from>
    <xdr:to>
      <xdr:col>21</xdr:col>
      <xdr:colOff>0</xdr:colOff>
      <xdr:row>20</xdr:row>
      <xdr:rowOff>60494</xdr:rowOff>
    </xdr:to>
    <xdr:cxnSp macro="">
      <xdr:nvCxnSpPr>
        <xdr:cNvPr id="450" name="直線コネクタ 449"/>
        <xdr:cNvCxnSpPr/>
      </xdr:nvCxnSpPr>
      <xdr:spPr>
        <a:xfrm flipV="1">
          <a:off x="13512800" y="3252216"/>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112226</xdr:rowOff>
    </xdr:from>
    <xdr:to>
      <xdr:col>24</xdr:col>
      <xdr:colOff>609600</xdr:colOff>
      <xdr:row>18</xdr:row>
      <xdr:rowOff>42376</xdr:rowOff>
    </xdr:to>
    <xdr:sp macro="" textlink="">
      <xdr:nvSpPr>
        <xdr:cNvPr id="460" name="円/楕円 459"/>
        <xdr:cNvSpPr/>
      </xdr:nvSpPr>
      <xdr:spPr>
        <a:xfrm>
          <a:off x="169672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84303</xdr:rowOff>
    </xdr:from>
    <xdr:ext cx="762000" cy="259045"/>
    <xdr:sp macro="" textlink="">
      <xdr:nvSpPr>
        <xdr:cNvPr id="461" name="将来負担の状況該当値テキスト"/>
        <xdr:cNvSpPr txBox="1"/>
      </xdr:nvSpPr>
      <xdr:spPr>
        <a:xfrm>
          <a:off x="17106900" y="299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104860</xdr:rowOff>
    </xdr:from>
    <xdr:to>
      <xdr:col>23</xdr:col>
      <xdr:colOff>457200</xdr:colOff>
      <xdr:row>19</xdr:row>
      <xdr:rowOff>35009</xdr:rowOff>
    </xdr:to>
    <xdr:sp macro="" textlink="">
      <xdr:nvSpPr>
        <xdr:cNvPr id="462" name="円/楕円 461"/>
        <xdr:cNvSpPr/>
      </xdr:nvSpPr>
      <xdr:spPr>
        <a:xfrm>
          <a:off x="16129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19786</xdr:rowOff>
    </xdr:from>
    <xdr:ext cx="736600" cy="259045"/>
    <xdr:sp macro="" textlink="">
      <xdr:nvSpPr>
        <xdr:cNvPr id="463" name="テキスト ボックス 462"/>
        <xdr:cNvSpPr txBox="1"/>
      </xdr:nvSpPr>
      <xdr:spPr>
        <a:xfrm>
          <a:off x="15798800" y="327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160486</xdr:rowOff>
    </xdr:from>
    <xdr:to>
      <xdr:col>22</xdr:col>
      <xdr:colOff>254000</xdr:colOff>
      <xdr:row>18</xdr:row>
      <xdr:rowOff>90636</xdr:rowOff>
    </xdr:to>
    <xdr:sp macro="" textlink="">
      <xdr:nvSpPr>
        <xdr:cNvPr id="464" name="円/楕円 463"/>
        <xdr:cNvSpPr/>
      </xdr:nvSpPr>
      <xdr:spPr>
        <a:xfrm>
          <a:off x="15240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75413</xdr:rowOff>
    </xdr:from>
    <xdr:ext cx="762000" cy="259045"/>
    <xdr:sp macro="" textlink="">
      <xdr:nvSpPr>
        <xdr:cNvPr id="465" name="テキスト ボックス 464"/>
        <xdr:cNvSpPr txBox="1"/>
      </xdr:nvSpPr>
      <xdr:spPr>
        <a:xfrm>
          <a:off x="14909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115316</xdr:rowOff>
    </xdr:from>
    <xdr:to>
      <xdr:col>21</xdr:col>
      <xdr:colOff>50800</xdr:colOff>
      <xdr:row>19</xdr:row>
      <xdr:rowOff>45466</xdr:rowOff>
    </xdr:to>
    <xdr:sp macro="" textlink="">
      <xdr:nvSpPr>
        <xdr:cNvPr id="466" name="円/楕円 465"/>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30243</xdr:rowOff>
    </xdr:from>
    <xdr:ext cx="762000" cy="259045"/>
    <xdr:sp macro="" textlink="">
      <xdr:nvSpPr>
        <xdr:cNvPr id="467" name="テキスト ボックス 466"/>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9694</xdr:rowOff>
    </xdr:from>
    <xdr:to>
      <xdr:col>19</xdr:col>
      <xdr:colOff>533400</xdr:colOff>
      <xdr:row>20</xdr:row>
      <xdr:rowOff>111294</xdr:rowOff>
    </xdr:to>
    <xdr:sp macro="" textlink="">
      <xdr:nvSpPr>
        <xdr:cNvPr id="468" name="円/楕円 467"/>
        <xdr:cNvSpPr/>
      </xdr:nvSpPr>
      <xdr:spPr>
        <a:xfrm>
          <a:off x="13462000" y="3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96071</xdr:rowOff>
    </xdr:from>
    <xdr:ext cx="762000" cy="259045"/>
    <xdr:sp macro="" textlink="">
      <xdr:nvSpPr>
        <xdr:cNvPr id="469" name="テキスト ボックス 468"/>
        <xdr:cNvSpPr txBox="1"/>
      </xdr:nvSpPr>
      <xdr:spPr>
        <a:xfrm>
          <a:off x="13131800" y="35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人件費は類似団体の平均よりやや低い水準で推移してきたが、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年度は時間外手当や期末勤勉手当に係る改定のため増加し、類似団体平均を</a:t>
          </a:r>
          <a:r>
            <a:rPr kumimoji="1" lang="en-US" altLang="ja-JP" sz="1400">
              <a:solidFill>
                <a:schemeClr val="dk1"/>
              </a:solidFill>
              <a:effectLst/>
              <a:latin typeface="+mn-ea"/>
              <a:ea typeface="+mn-ea"/>
              <a:cs typeface="+mn-cs"/>
            </a:rPr>
            <a:t>0.8</a:t>
          </a:r>
          <a:r>
            <a:rPr kumimoji="1" lang="ja-JP" altLang="ja-JP" sz="1400">
              <a:solidFill>
                <a:schemeClr val="dk1"/>
              </a:solidFill>
              <a:effectLst/>
              <a:latin typeface="+mn-ea"/>
              <a:ea typeface="+mn-ea"/>
              <a:cs typeface="+mn-cs"/>
            </a:rPr>
            <a:t>ポイント上回った。</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今後も人員配置や事務事業の見直しを行い、数値の改善を図る。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127000</xdr:rowOff>
    </xdr:to>
    <xdr:cxnSp macro="">
      <xdr:nvCxnSpPr>
        <xdr:cNvPr id="66" name="直線コネクタ 65"/>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104140</xdr:rowOff>
    </xdr:to>
    <xdr:cxnSp macro="">
      <xdr:nvCxnSpPr>
        <xdr:cNvPr id="69" name="直線コネクタ 68"/>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157480</xdr:rowOff>
    </xdr:to>
    <xdr:cxnSp macro="">
      <xdr:nvCxnSpPr>
        <xdr:cNvPr id="72" name="直線コネクタ 71"/>
        <xdr:cNvCxnSpPr/>
      </xdr:nvCxnSpPr>
      <xdr:spPr>
        <a:xfrm flipV="1">
          <a:off x="2209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69850</xdr:rowOff>
    </xdr:to>
    <xdr:cxnSp macro="">
      <xdr:nvCxnSpPr>
        <xdr:cNvPr id="75" name="直線コネクタ 74"/>
        <xdr:cNvCxnSpPr/>
      </xdr:nvCxnSpPr>
      <xdr:spPr>
        <a:xfrm flipV="1">
          <a:off x="1320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物件費の比率が類似団体の平均を上回っているのは、指定管理</a:t>
          </a:r>
          <a:r>
            <a:rPr lang="ja-JP" altLang="ja-JP" sz="1400">
              <a:solidFill>
                <a:schemeClr val="dk1"/>
              </a:solidFill>
              <a:effectLst/>
              <a:latin typeface="+mn-lt"/>
              <a:ea typeface="+mn-ea"/>
              <a:cs typeface="+mn-cs"/>
            </a:rPr>
            <a:t>者</a:t>
          </a:r>
          <a:r>
            <a:rPr kumimoji="1" lang="ja-JP" altLang="ja-JP" sz="1400">
              <a:solidFill>
                <a:schemeClr val="dk1"/>
              </a:solidFill>
              <a:effectLst/>
              <a:latin typeface="+mn-lt"/>
              <a:ea typeface="+mn-ea"/>
              <a:cs typeface="+mn-cs"/>
            </a:rPr>
            <a:t>制度を推進したことにより歳出に占める委託料の割合が多いことが主な要因である。</a:t>
          </a:r>
          <a:endParaRPr lang="ja-JP" altLang="ja-JP" sz="1800">
            <a:effectLst/>
          </a:endParaRPr>
        </a:p>
        <a:p>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指定管理者制度の活用を図りつつ、併せて物件費の適正化を図る。</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16</xdr:row>
      <xdr:rowOff>168148</xdr:rowOff>
    </xdr:to>
    <xdr:cxnSp macro="">
      <xdr:nvCxnSpPr>
        <xdr:cNvPr id="125" name="直線コネクタ 124"/>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168148</xdr:rowOff>
    </xdr:to>
    <xdr:cxnSp macro="">
      <xdr:nvCxnSpPr>
        <xdr:cNvPr id="128" name="直線コネクタ 127"/>
        <xdr:cNvCxnSpPr/>
      </xdr:nvCxnSpPr>
      <xdr:spPr>
        <a:xfrm>
          <a:off x="14782800" y="2829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16</xdr:row>
      <xdr:rowOff>85852</xdr:rowOff>
    </xdr:to>
    <xdr:cxnSp macro="">
      <xdr:nvCxnSpPr>
        <xdr:cNvPr id="131" name="直線コネクタ 130"/>
        <xdr:cNvCxnSpPr/>
      </xdr:nvCxnSpPr>
      <xdr:spPr>
        <a:xfrm>
          <a:off x="13893800" y="2691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16</xdr:row>
      <xdr:rowOff>131572</xdr:rowOff>
    </xdr:to>
    <xdr:cxnSp macro="">
      <xdr:nvCxnSpPr>
        <xdr:cNvPr id="134" name="直線コネクタ 133"/>
        <xdr:cNvCxnSpPr/>
      </xdr:nvCxnSpPr>
      <xdr:spPr>
        <a:xfrm flipV="1">
          <a:off x="13004800" y="26918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4" name="円/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61993</xdr:rowOff>
    </xdr:from>
    <xdr:ext cx="762000" cy="259045"/>
    <xdr:sp macro="" textlink="">
      <xdr:nvSpPr>
        <xdr:cNvPr id="145" name="物件費該当値テキスト"/>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8" name="円/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69342</xdr:rowOff>
    </xdr:from>
    <xdr:to>
      <xdr:col>20</xdr:col>
      <xdr:colOff>209550</xdr:colOff>
      <xdr:row>15</xdr:row>
      <xdr:rowOff>170942</xdr:rowOff>
    </xdr:to>
    <xdr:sp macro="" textlink="">
      <xdr:nvSpPr>
        <xdr:cNvPr id="150" name="円/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155719</xdr:rowOff>
    </xdr:from>
    <xdr:ext cx="762000" cy="259045"/>
    <xdr:sp macro="" textlink="">
      <xdr:nvSpPr>
        <xdr:cNvPr id="151" name="テキスト ボックス 150"/>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2" name="円/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扶助費は類似団体の平均を下回る水準で推移してきたが、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年度は生活保護費が減少する一方、保育施設整備に伴う対象園児増加により認可保育所運営費負担金が増加したため</a:t>
          </a:r>
          <a:r>
            <a:rPr kumimoji="1" lang="en-US" altLang="ja-JP" sz="1400">
              <a:solidFill>
                <a:schemeClr val="dk1"/>
              </a:solidFill>
              <a:effectLst/>
              <a:latin typeface="+mn-ea"/>
              <a:ea typeface="+mn-ea"/>
              <a:cs typeface="+mn-cs"/>
            </a:rPr>
            <a:t>1.4</a:t>
          </a:r>
          <a:r>
            <a:rPr kumimoji="1" lang="ja-JP" altLang="ja-JP" sz="1400">
              <a:solidFill>
                <a:schemeClr val="dk1"/>
              </a:solidFill>
              <a:effectLst/>
              <a:latin typeface="+mn-ea"/>
              <a:ea typeface="+mn-ea"/>
              <a:cs typeface="+mn-cs"/>
            </a:rPr>
            <a:t>ポイント上昇し、類似団体の平均と同水準となった。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今後も各扶助費の資格認定や扶助費算定の適正化を実施することにより、数値の改善を図る。</a:t>
          </a:r>
          <a:endParaRPr lang="ja-JP" altLang="ja-JP" sz="18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55</xdr:row>
      <xdr:rowOff>146050</xdr:rowOff>
    </xdr:to>
    <xdr:cxnSp macro="">
      <xdr:nvCxnSpPr>
        <xdr:cNvPr id="186" name="直線コネクタ 185"/>
        <xdr:cNvCxnSpPr/>
      </xdr:nvCxnSpPr>
      <xdr:spPr>
        <a:xfrm>
          <a:off x="3987800" y="9398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139700</xdr:rowOff>
    </xdr:to>
    <xdr:cxnSp macro="">
      <xdr:nvCxnSpPr>
        <xdr:cNvPr id="189" name="直線コネクタ 188"/>
        <xdr:cNvCxnSpPr/>
      </xdr:nvCxnSpPr>
      <xdr:spPr>
        <a:xfrm>
          <a:off x="3098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114300</xdr:rowOff>
    </xdr:to>
    <xdr:cxnSp macro="">
      <xdr:nvCxnSpPr>
        <xdr:cNvPr id="192" name="直線コネクタ 191"/>
        <xdr:cNvCxnSpPr/>
      </xdr:nvCxnSpPr>
      <xdr:spPr>
        <a:xfrm flipV="1">
          <a:off x="2209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114300</xdr:rowOff>
    </xdr:to>
    <xdr:cxnSp macro="">
      <xdr:nvCxnSpPr>
        <xdr:cNvPr id="195" name="直線コネクタ 194"/>
        <xdr:cNvCxnSpPr/>
      </xdr:nvCxnSpPr>
      <xdr:spPr>
        <a:xfrm>
          <a:off x="1320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09" name="円/楕円 208"/>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0" name="テキスト ボックス 209"/>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1" name="円/楕円 210"/>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2" name="テキスト ボックス 211"/>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その他については、国民健康保険や介護保険の保険料適正化等により特別会計繰出金の抑制を図っているため、類似団体平均とほぼ同じ水準で推移してきたが、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年度は保険料軽減額の増加に伴う国保特別会計への繰出金が増加したため、類似団体の平均を</a:t>
          </a:r>
          <a:r>
            <a:rPr kumimoji="1" lang="en-US" altLang="ja-JP" sz="1400">
              <a:solidFill>
                <a:schemeClr val="dk1"/>
              </a:solidFill>
              <a:effectLst/>
              <a:latin typeface="+mn-ea"/>
              <a:ea typeface="+mn-ea"/>
              <a:cs typeface="+mn-cs"/>
            </a:rPr>
            <a:t>0.9</a:t>
          </a:r>
          <a:r>
            <a:rPr kumimoji="1" lang="ja-JP" altLang="ja-JP" sz="1400">
              <a:solidFill>
                <a:schemeClr val="dk1"/>
              </a:solidFill>
              <a:effectLst/>
              <a:latin typeface="+mn-ea"/>
              <a:ea typeface="+mn-ea"/>
              <a:cs typeface="+mn-cs"/>
            </a:rPr>
            <a:t>ポイント上回った。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今後も保険料の適正化等により、数値の改善を図る。</a:t>
          </a:r>
          <a:endParaRPr lang="ja-JP" altLang="ja-JP" sz="18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155575</xdr:rowOff>
    </xdr:from>
    <xdr:to>
      <xdr:col>24</xdr:col>
      <xdr:colOff>31750</xdr:colOff>
      <xdr:row>59</xdr:row>
      <xdr:rowOff>12700</xdr:rowOff>
    </xdr:to>
    <xdr:cxnSp macro="">
      <xdr:nvCxnSpPr>
        <xdr:cNvPr id="251" name="直線コネクタ 250"/>
        <xdr:cNvCxnSpPr/>
      </xdr:nvCxnSpPr>
      <xdr:spPr>
        <a:xfrm flipV="1">
          <a:off x="15671800" y="10099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146050</xdr:rowOff>
    </xdr:from>
    <xdr:to>
      <xdr:col>22</xdr:col>
      <xdr:colOff>565150</xdr:colOff>
      <xdr:row>59</xdr:row>
      <xdr:rowOff>12700</xdr:rowOff>
    </xdr:to>
    <xdr:cxnSp macro="">
      <xdr:nvCxnSpPr>
        <xdr:cNvPr id="254" name="直線コネクタ 253"/>
        <xdr:cNvCxnSpPr/>
      </xdr:nvCxnSpPr>
      <xdr:spPr>
        <a:xfrm>
          <a:off x="14782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60325</xdr:rowOff>
    </xdr:from>
    <xdr:to>
      <xdr:col>21</xdr:col>
      <xdr:colOff>361950</xdr:colOff>
      <xdr:row>58</xdr:row>
      <xdr:rowOff>146050</xdr:rowOff>
    </xdr:to>
    <xdr:cxnSp macro="">
      <xdr:nvCxnSpPr>
        <xdr:cNvPr id="257" name="直線コネクタ 256"/>
        <xdr:cNvCxnSpPr/>
      </xdr:nvCxnSpPr>
      <xdr:spPr>
        <a:xfrm>
          <a:off x="13893800" y="10004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58</xdr:row>
      <xdr:rowOff>60325</xdr:rowOff>
    </xdr:to>
    <xdr:cxnSp macro="">
      <xdr:nvCxnSpPr>
        <xdr:cNvPr id="260" name="直線コネクタ 259"/>
        <xdr:cNvCxnSpPr/>
      </xdr:nvCxnSpPr>
      <xdr:spPr>
        <a:xfrm>
          <a:off x="13004800" y="98139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70" name="円/楕円 269"/>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71"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2" name="円/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95250</xdr:rowOff>
    </xdr:from>
    <xdr:to>
      <xdr:col>21</xdr:col>
      <xdr:colOff>412750</xdr:colOff>
      <xdr:row>59</xdr:row>
      <xdr:rowOff>25400</xdr:rowOff>
    </xdr:to>
    <xdr:sp macro="" textlink="">
      <xdr:nvSpPr>
        <xdr:cNvPr id="274" name="円/楕円 273"/>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10177</xdr:rowOff>
    </xdr:from>
    <xdr:ext cx="762000" cy="259045"/>
    <xdr:sp macro="" textlink="">
      <xdr:nvSpPr>
        <xdr:cNvPr id="275" name="テキスト ボックス 274"/>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xdr:rowOff>
    </xdr:from>
    <xdr:to>
      <xdr:col>20</xdr:col>
      <xdr:colOff>209550</xdr:colOff>
      <xdr:row>58</xdr:row>
      <xdr:rowOff>111125</xdr:rowOff>
    </xdr:to>
    <xdr:sp macro="" textlink="">
      <xdr:nvSpPr>
        <xdr:cNvPr id="276" name="円/楕円 275"/>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121302</xdr:rowOff>
    </xdr:from>
    <xdr:ext cx="762000" cy="259045"/>
    <xdr:sp macro="" textlink="">
      <xdr:nvSpPr>
        <xdr:cNvPr id="277" name="テキスト ボックス 276"/>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78" name="円/楕円 277"/>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79" name="テキスト ボックス 278"/>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年度以降、本市の補助費等の比率が類似団体の平均を上回っていたのは、公営企業に対する補助金・負担金の額が上昇したことが主な原因である。</a:t>
          </a:r>
          <a:endParaRPr lang="ja-JP" altLang="ja-JP" sz="16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年度は農業関係補助金の増加がみられたが、病院事業に対する補助金・負担金の額が大きく減少した</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年度と同水準であったことから、類似団体の平均を</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ポイント下回った。</a:t>
          </a:r>
          <a:endParaRPr lang="ja-JP" altLang="ja-JP" sz="1600">
            <a:effectLst/>
            <a:latin typeface="+mn-ea"/>
            <a:ea typeface="+mn-ea"/>
          </a:endParaRPr>
        </a:p>
        <a:p>
          <a:r>
            <a:rPr kumimoji="1" lang="ja-JP" altLang="ja-JP" sz="1200">
              <a:solidFill>
                <a:schemeClr val="dk1"/>
              </a:solidFill>
              <a:effectLst/>
              <a:latin typeface="+mn-ea"/>
              <a:ea typeface="+mn-ea"/>
              <a:cs typeface="+mn-cs"/>
            </a:rPr>
            <a:t>　今後も病院事業の経営改善や下水道事業の事業量抑制等により、数値の改善を図る。</a:t>
          </a:r>
          <a:endParaRPr lang="ja-JP" altLang="ja-JP" sz="16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12700</xdr:rowOff>
    </xdr:from>
    <xdr:to>
      <xdr:col>24</xdr:col>
      <xdr:colOff>31750</xdr:colOff>
      <xdr:row>37</xdr:row>
      <xdr:rowOff>29845</xdr:rowOff>
    </xdr:to>
    <xdr:cxnSp macro="">
      <xdr:nvCxnSpPr>
        <xdr:cNvPr id="307" name="直線コネクタ 306"/>
        <xdr:cNvCxnSpPr/>
      </xdr:nvCxnSpPr>
      <xdr:spPr>
        <a:xfrm flipV="1">
          <a:off x="15671800" y="6356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29845</xdr:rowOff>
    </xdr:from>
    <xdr:to>
      <xdr:col>22</xdr:col>
      <xdr:colOff>565150</xdr:colOff>
      <xdr:row>37</xdr:row>
      <xdr:rowOff>127000</xdr:rowOff>
    </xdr:to>
    <xdr:cxnSp macro="">
      <xdr:nvCxnSpPr>
        <xdr:cNvPr id="310" name="直線コネクタ 309"/>
        <xdr:cNvCxnSpPr/>
      </xdr:nvCxnSpPr>
      <xdr:spPr>
        <a:xfrm flipV="1">
          <a:off x="14782800" y="6373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38</xdr:row>
      <xdr:rowOff>6985</xdr:rowOff>
    </xdr:to>
    <xdr:cxnSp macro="">
      <xdr:nvCxnSpPr>
        <xdr:cNvPr id="313" name="直線コネクタ 312"/>
        <xdr:cNvCxnSpPr/>
      </xdr:nvCxnSpPr>
      <xdr:spPr>
        <a:xfrm flipV="1">
          <a:off x="13893800" y="6470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149860</xdr:rowOff>
    </xdr:from>
    <xdr:to>
      <xdr:col>20</xdr:col>
      <xdr:colOff>158750</xdr:colOff>
      <xdr:row>38</xdr:row>
      <xdr:rowOff>6985</xdr:rowOff>
    </xdr:to>
    <xdr:cxnSp macro="">
      <xdr:nvCxnSpPr>
        <xdr:cNvPr id="316" name="直線コネクタ 315"/>
        <xdr:cNvCxnSpPr/>
      </xdr:nvCxnSpPr>
      <xdr:spPr>
        <a:xfrm>
          <a:off x="13004800" y="6493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133350</xdr:rowOff>
    </xdr:from>
    <xdr:to>
      <xdr:col>24</xdr:col>
      <xdr:colOff>82550</xdr:colOff>
      <xdr:row>37</xdr:row>
      <xdr:rowOff>63500</xdr:rowOff>
    </xdr:to>
    <xdr:sp macro="" textlink="">
      <xdr:nvSpPr>
        <xdr:cNvPr id="326" name="円/楕円 325"/>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149877</xdr:rowOff>
    </xdr:from>
    <xdr:ext cx="762000" cy="259045"/>
    <xdr:sp macro="" textlink="">
      <xdr:nvSpPr>
        <xdr:cNvPr id="327"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150495</xdr:rowOff>
    </xdr:from>
    <xdr:to>
      <xdr:col>22</xdr:col>
      <xdr:colOff>615950</xdr:colOff>
      <xdr:row>37</xdr:row>
      <xdr:rowOff>80645</xdr:rowOff>
    </xdr:to>
    <xdr:sp macro="" textlink="">
      <xdr:nvSpPr>
        <xdr:cNvPr id="328" name="円/楕円 327"/>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29" name="テキスト ボックス 328"/>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0" name="円/楕円 329"/>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1" name="テキスト ボックス 330"/>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127635</xdr:rowOff>
    </xdr:from>
    <xdr:to>
      <xdr:col>20</xdr:col>
      <xdr:colOff>209550</xdr:colOff>
      <xdr:row>38</xdr:row>
      <xdr:rowOff>57785</xdr:rowOff>
    </xdr:to>
    <xdr:sp macro="" textlink="">
      <xdr:nvSpPr>
        <xdr:cNvPr id="332" name="円/楕円 331"/>
        <xdr:cNvSpPr/>
      </xdr:nvSpPr>
      <xdr:spPr>
        <a:xfrm>
          <a:off x="13843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33" name="テキスト ボックス 332"/>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99060</xdr:rowOff>
    </xdr:from>
    <xdr:to>
      <xdr:col>19</xdr:col>
      <xdr:colOff>6350</xdr:colOff>
      <xdr:row>38</xdr:row>
      <xdr:rowOff>29210</xdr:rowOff>
    </xdr:to>
    <xdr:sp macro="" textlink="">
      <xdr:nvSpPr>
        <xdr:cNvPr id="334" name="円/楕円 333"/>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13987</xdr:rowOff>
    </xdr:from>
    <xdr:ext cx="762000" cy="259045"/>
    <xdr:sp macro="" textlink="">
      <xdr:nvSpPr>
        <xdr:cNvPr id="335" name="テキスト ボックス 334"/>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ea"/>
              <a:ea typeface="+mn-ea"/>
              <a:cs typeface="+mn-cs"/>
            </a:rPr>
            <a:t>　</a:t>
          </a:r>
          <a:r>
            <a:rPr lang="ja-JP" altLang="ja-JP" sz="1400">
              <a:solidFill>
                <a:schemeClr val="dk1"/>
              </a:solidFill>
              <a:effectLst/>
              <a:latin typeface="+mn-ea"/>
              <a:ea typeface="+mn-ea"/>
              <a:cs typeface="+mn-cs"/>
            </a:rPr>
            <a:t>公債費は類似団体の平均よりやや低い水準で推移してきたが、新規事業の総点検による起債抑制や、繰上償還を引き続き実施したため、</a:t>
          </a:r>
          <a:r>
            <a:rPr lang="en-US" altLang="ja-JP" sz="1400">
              <a:solidFill>
                <a:schemeClr val="dk1"/>
              </a:solidFill>
              <a:effectLst/>
              <a:latin typeface="+mn-ea"/>
              <a:ea typeface="+mn-ea"/>
              <a:cs typeface="+mn-cs"/>
            </a:rPr>
            <a:t>27</a:t>
          </a:r>
          <a:r>
            <a:rPr lang="ja-JP" altLang="ja-JP" sz="1400">
              <a:solidFill>
                <a:schemeClr val="dk1"/>
              </a:solidFill>
              <a:effectLst/>
              <a:latin typeface="+mn-ea"/>
              <a:ea typeface="+mn-ea"/>
              <a:cs typeface="+mn-cs"/>
            </a:rPr>
            <a:t>年度の比率も類似団体の平均を</a:t>
          </a:r>
          <a:r>
            <a:rPr lang="en-US" altLang="ja-JP" sz="1400">
              <a:solidFill>
                <a:schemeClr val="dk1"/>
              </a:solidFill>
              <a:effectLst/>
              <a:latin typeface="+mn-ea"/>
              <a:ea typeface="+mn-ea"/>
              <a:cs typeface="+mn-cs"/>
            </a:rPr>
            <a:t>1.6</a:t>
          </a:r>
          <a:r>
            <a:rPr lang="ja-JP" altLang="ja-JP" sz="1400">
              <a:solidFill>
                <a:schemeClr val="dk1"/>
              </a:solidFill>
              <a:effectLst/>
              <a:latin typeface="+mn-ea"/>
              <a:ea typeface="+mn-ea"/>
              <a:cs typeface="+mn-cs"/>
            </a:rPr>
            <a:t>ポイント下回った。</a:t>
          </a:r>
          <a:endParaRPr lang="ja-JP" altLang="ja-JP" sz="1800">
            <a:effectLst/>
            <a:latin typeface="+mn-ea"/>
            <a:ea typeface="+mn-ea"/>
          </a:endParaRPr>
        </a:p>
        <a:p>
          <a:r>
            <a:rPr lang="ja-JP" altLang="ja-JP" sz="1400">
              <a:solidFill>
                <a:schemeClr val="dk1"/>
              </a:solidFill>
              <a:effectLst/>
              <a:latin typeface="+mn-ea"/>
              <a:ea typeface="+mn-ea"/>
              <a:cs typeface="+mn-cs"/>
            </a:rPr>
            <a:t>　今後も新規事業の実施等について総点検を図り、数値の改善を図る。</a:t>
          </a:r>
          <a:endParaRPr lang="ja-JP" altLang="ja-JP" sz="18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92711</xdr:rowOff>
    </xdr:to>
    <xdr:cxnSp macro="">
      <xdr:nvCxnSpPr>
        <xdr:cNvPr id="365" name="直線コネクタ 364"/>
        <xdr:cNvCxnSpPr/>
      </xdr:nvCxnSpPr>
      <xdr:spPr>
        <a:xfrm flipV="1">
          <a:off x="3987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133858</xdr:rowOff>
    </xdr:to>
    <xdr:cxnSp macro="">
      <xdr:nvCxnSpPr>
        <xdr:cNvPr id="368" name="直線コネクタ 367"/>
        <xdr:cNvCxnSpPr/>
      </xdr:nvCxnSpPr>
      <xdr:spPr>
        <a:xfrm flipV="1">
          <a:off x="3098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170435</xdr:rowOff>
    </xdr:to>
    <xdr:cxnSp macro="">
      <xdr:nvCxnSpPr>
        <xdr:cNvPr id="371" name="直線コネクタ 370"/>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72137</xdr:rowOff>
    </xdr:to>
    <xdr:cxnSp macro="">
      <xdr:nvCxnSpPr>
        <xdr:cNvPr id="374" name="直線コネクタ 373"/>
        <xdr:cNvCxnSpPr/>
      </xdr:nvCxnSpPr>
      <xdr:spPr>
        <a:xfrm flipV="1">
          <a:off x="1320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4" name="円/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6" name="円/楕円 38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7" name="テキスト ボックス 386"/>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8" name="円/楕円 387"/>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9" name="テキスト ボックス 388"/>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0" name="円/楕円 389"/>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1" name="テキスト ボックス 39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2" name="円/楕円 391"/>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3" name="テキスト ボックス 392"/>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公債費以外については、これまでほぼ類似団体の平均値近辺で推移してきたが、</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年度は扶助費の比率が増加したことにより、類似団体平均を</a:t>
          </a:r>
          <a:r>
            <a:rPr kumimoji="1" lang="en-US" altLang="ja-JP" sz="1400">
              <a:solidFill>
                <a:schemeClr val="dk1"/>
              </a:solidFill>
              <a:effectLst/>
              <a:latin typeface="+mn-ea"/>
              <a:ea typeface="+mn-ea"/>
              <a:cs typeface="+mn-cs"/>
            </a:rPr>
            <a:t>0.8</a:t>
          </a:r>
          <a:r>
            <a:rPr kumimoji="1" lang="ja-JP" altLang="ja-JP" sz="1400">
              <a:solidFill>
                <a:schemeClr val="dk1"/>
              </a:solidFill>
              <a:effectLst/>
              <a:latin typeface="+mn-ea"/>
              <a:ea typeface="+mn-ea"/>
              <a:cs typeface="+mn-cs"/>
            </a:rPr>
            <a:t>ポイント上回った。</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今後も経常経費の見直しによる経常収支比率の改善を進めることで、数値の改善を図る。</a:t>
          </a:r>
          <a:endParaRPr lang="ja-JP" altLang="ja-JP" sz="18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77</xdr:row>
      <xdr:rowOff>1270</xdr:rowOff>
    </xdr:to>
    <xdr:cxnSp macro="">
      <xdr:nvCxnSpPr>
        <xdr:cNvPr id="424" name="直線コネクタ 423"/>
        <xdr:cNvCxnSpPr/>
      </xdr:nvCxnSpPr>
      <xdr:spPr>
        <a:xfrm>
          <a:off x="15671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136144</xdr:rowOff>
    </xdr:to>
    <xdr:cxnSp macro="">
      <xdr:nvCxnSpPr>
        <xdr:cNvPr id="427" name="直線コネクタ 426"/>
        <xdr:cNvCxnSpPr/>
      </xdr:nvCxnSpPr>
      <xdr:spPr>
        <a:xfrm>
          <a:off x="14782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108713</xdr:rowOff>
    </xdr:to>
    <xdr:cxnSp macro="">
      <xdr:nvCxnSpPr>
        <xdr:cNvPr id="430" name="直線コネクタ 429"/>
        <xdr:cNvCxnSpPr/>
      </xdr:nvCxnSpPr>
      <xdr:spPr>
        <a:xfrm flipV="1">
          <a:off x="13893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113285</xdr:rowOff>
    </xdr:to>
    <xdr:cxnSp macro="">
      <xdr:nvCxnSpPr>
        <xdr:cNvPr id="433" name="直線コネクタ 432"/>
        <xdr:cNvCxnSpPr/>
      </xdr:nvCxnSpPr>
      <xdr:spPr>
        <a:xfrm flipV="1">
          <a:off x="13004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3" name="円/楕円 442"/>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4"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45" name="円/楕円 444"/>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46" name="テキスト ボックス 445"/>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7" name="円/楕円 44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8" name="テキスト ボックス 44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9" name="円/楕円 448"/>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0" name="テキスト ボックス 449"/>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1" name="円/楕円 450"/>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2" name="テキスト ボックス 451"/>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14872</xdr:rowOff>
    </xdr:from>
    <xdr:to>
      <xdr:col>4</xdr:col>
      <xdr:colOff>1117600</xdr:colOff>
      <xdr:row>16</xdr:row>
      <xdr:rowOff>47352</xdr:rowOff>
    </xdr:to>
    <xdr:cxnSp macro="">
      <xdr:nvCxnSpPr>
        <xdr:cNvPr id="50" name="直線コネクタ 49"/>
        <xdr:cNvCxnSpPr/>
      </xdr:nvCxnSpPr>
      <xdr:spPr bwMode="auto">
        <a:xfrm flipV="1">
          <a:off x="5003800" y="2805697"/>
          <a:ext cx="6477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47352</xdr:rowOff>
    </xdr:from>
    <xdr:to>
      <xdr:col>4</xdr:col>
      <xdr:colOff>469900</xdr:colOff>
      <xdr:row>16</xdr:row>
      <xdr:rowOff>85261</xdr:rowOff>
    </xdr:to>
    <xdr:cxnSp macro="">
      <xdr:nvCxnSpPr>
        <xdr:cNvPr id="53" name="直線コネクタ 52"/>
        <xdr:cNvCxnSpPr/>
      </xdr:nvCxnSpPr>
      <xdr:spPr bwMode="auto">
        <a:xfrm flipV="1">
          <a:off x="4305300" y="2838177"/>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19672</xdr:rowOff>
    </xdr:from>
    <xdr:to>
      <xdr:col>3</xdr:col>
      <xdr:colOff>904875</xdr:colOff>
      <xdr:row>16</xdr:row>
      <xdr:rowOff>85261</xdr:rowOff>
    </xdr:to>
    <xdr:cxnSp macro="">
      <xdr:nvCxnSpPr>
        <xdr:cNvPr id="56" name="直線コネクタ 55"/>
        <xdr:cNvCxnSpPr/>
      </xdr:nvCxnSpPr>
      <xdr:spPr bwMode="auto">
        <a:xfrm>
          <a:off x="3606800" y="2810497"/>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134487</xdr:rowOff>
    </xdr:from>
    <xdr:to>
      <xdr:col>3</xdr:col>
      <xdr:colOff>206375</xdr:colOff>
      <xdr:row>16</xdr:row>
      <xdr:rowOff>19672</xdr:rowOff>
    </xdr:to>
    <xdr:cxnSp macro="">
      <xdr:nvCxnSpPr>
        <xdr:cNvPr id="59" name="直線コネクタ 58"/>
        <xdr:cNvCxnSpPr/>
      </xdr:nvCxnSpPr>
      <xdr:spPr bwMode="auto">
        <a:xfrm>
          <a:off x="2908300" y="2753862"/>
          <a:ext cx="698500" cy="5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135522</xdr:rowOff>
    </xdr:from>
    <xdr:to>
      <xdr:col>5</xdr:col>
      <xdr:colOff>34925</xdr:colOff>
      <xdr:row>16</xdr:row>
      <xdr:rowOff>65672</xdr:rowOff>
    </xdr:to>
    <xdr:sp macro="" textlink="">
      <xdr:nvSpPr>
        <xdr:cNvPr id="69" name="円/楕円 68"/>
        <xdr:cNvSpPr/>
      </xdr:nvSpPr>
      <xdr:spPr bwMode="auto">
        <a:xfrm>
          <a:off x="5600700" y="275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152049</xdr:rowOff>
    </xdr:from>
    <xdr:ext cx="762000" cy="259045"/>
    <xdr:sp macro="" textlink="">
      <xdr:nvSpPr>
        <xdr:cNvPr id="70" name="人口1人当たり決算額の推移該当値テキスト130"/>
        <xdr:cNvSpPr txBox="1"/>
      </xdr:nvSpPr>
      <xdr:spPr>
        <a:xfrm>
          <a:off x="5740400" y="259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168002</xdr:rowOff>
    </xdr:from>
    <xdr:to>
      <xdr:col>4</xdr:col>
      <xdr:colOff>520700</xdr:colOff>
      <xdr:row>16</xdr:row>
      <xdr:rowOff>98152</xdr:rowOff>
    </xdr:to>
    <xdr:sp macro="" textlink="">
      <xdr:nvSpPr>
        <xdr:cNvPr id="71" name="円/楕円 70"/>
        <xdr:cNvSpPr/>
      </xdr:nvSpPr>
      <xdr:spPr bwMode="auto">
        <a:xfrm>
          <a:off x="4953000" y="278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108329</xdr:rowOff>
    </xdr:from>
    <xdr:ext cx="736600" cy="259045"/>
    <xdr:sp macro="" textlink="">
      <xdr:nvSpPr>
        <xdr:cNvPr id="72" name="テキスト ボックス 71"/>
        <xdr:cNvSpPr txBox="1"/>
      </xdr:nvSpPr>
      <xdr:spPr>
        <a:xfrm>
          <a:off x="4622800" y="255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34461</xdr:rowOff>
    </xdr:from>
    <xdr:to>
      <xdr:col>3</xdr:col>
      <xdr:colOff>955675</xdr:colOff>
      <xdr:row>16</xdr:row>
      <xdr:rowOff>136061</xdr:rowOff>
    </xdr:to>
    <xdr:sp macro="" textlink="">
      <xdr:nvSpPr>
        <xdr:cNvPr id="73" name="円/楕円 72"/>
        <xdr:cNvSpPr/>
      </xdr:nvSpPr>
      <xdr:spPr bwMode="auto">
        <a:xfrm>
          <a:off x="42545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146238</xdr:rowOff>
    </xdr:from>
    <xdr:ext cx="762000" cy="259045"/>
    <xdr:sp macro="" textlink="">
      <xdr:nvSpPr>
        <xdr:cNvPr id="74" name="テキスト ボックス 73"/>
        <xdr:cNvSpPr txBox="1"/>
      </xdr:nvSpPr>
      <xdr:spPr>
        <a:xfrm>
          <a:off x="3924300" y="25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140322</xdr:rowOff>
    </xdr:from>
    <xdr:to>
      <xdr:col>3</xdr:col>
      <xdr:colOff>257175</xdr:colOff>
      <xdr:row>16</xdr:row>
      <xdr:rowOff>70472</xdr:rowOff>
    </xdr:to>
    <xdr:sp macro="" textlink="">
      <xdr:nvSpPr>
        <xdr:cNvPr id="75" name="円/楕円 74"/>
        <xdr:cNvSpPr/>
      </xdr:nvSpPr>
      <xdr:spPr bwMode="auto">
        <a:xfrm>
          <a:off x="3556000" y="27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80649</xdr:rowOff>
    </xdr:from>
    <xdr:ext cx="762000" cy="259045"/>
    <xdr:sp macro="" textlink="">
      <xdr:nvSpPr>
        <xdr:cNvPr id="76" name="テキスト ボックス 75"/>
        <xdr:cNvSpPr txBox="1"/>
      </xdr:nvSpPr>
      <xdr:spPr>
        <a:xfrm>
          <a:off x="3225800" y="25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83687</xdr:rowOff>
    </xdr:from>
    <xdr:to>
      <xdr:col>2</xdr:col>
      <xdr:colOff>692150</xdr:colOff>
      <xdr:row>16</xdr:row>
      <xdr:rowOff>13837</xdr:rowOff>
    </xdr:to>
    <xdr:sp macro="" textlink="">
      <xdr:nvSpPr>
        <xdr:cNvPr id="77" name="円/楕円 76"/>
        <xdr:cNvSpPr/>
      </xdr:nvSpPr>
      <xdr:spPr bwMode="auto">
        <a:xfrm>
          <a:off x="28575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24014</xdr:rowOff>
    </xdr:from>
    <xdr:ext cx="762000" cy="259045"/>
    <xdr:sp macro="" textlink="">
      <xdr:nvSpPr>
        <xdr:cNvPr id="78" name="テキスト ボックス 77"/>
        <xdr:cNvSpPr txBox="1"/>
      </xdr:nvSpPr>
      <xdr:spPr>
        <a:xfrm>
          <a:off x="25273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222522</xdr:rowOff>
    </xdr:from>
    <xdr:to>
      <xdr:col>4</xdr:col>
      <xdr:colOff>1117600</xdr:colOff>
      <xdr:row>34</xdr:row>
      <xdr:rowOff>231176</xdr:rowOff>
    </xdr:to>
    <xdr:cxnSp macro="">
      <xdr:nvCxnSpPr>
        <xdr:cNvPr id="113" name="直線コネクタ 112"/>
        <xdr:cNvCxnSpPr/>
      </xdr:nvCxnSpPr>
      <xdr:spPr bwMode="auto">
        <a:xfrm flipV="1">
          <a:off x="5003800" y="6489972"/>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65931</xdr:rowOff>
    </xdr:from>
    <xdr:to>
      <xdr:col>4</xdr:col>
      <xdr:colOff>469900</xdr:colOff>
      <xdr:row>34</xdr:row>
      <xdr:rowOff>231176</xdr:rowOff>
    </xdr:to>
    <xdr:cxnSp macro="">
      <xdr:nvCxnSpPr>
        <xdr:cNvPr id="116" name="直線コネクタ 115"/>
        <xdr:cNvCxnSpPr/>
      </xdr:nvCxnSpPr>
      <xdr:spPr bwMode="auto">
        <a:xfrm>
          <a:off x="4305300" y="6333381"/>
          <a:ext cx="698500" cy="16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288359</xdr:rowOff>
    </xdr:from>
    <xdr:to>
      <xdr:col>3</xdr:col>
      <xdr:colOff>904875</xdr:colOff>
      <xdr:row>34</xdr:row>
      <xdr:rowOff>65931</xdr:rowOff>
    </xdr:to>
    <xdr:cxnSp macro="">
      <xdr:nvCxnSpPr>
        <xdr:cNvPr id="119" name="直線コネクタ 118"/>
        <xdr:cNvCxnSpPr/>
      </xdr:nvCxnSpPr>
      <xdr:spPr bwMode="auto">
        <a:xfrm>
          <a:off x="3606800" y="6212909"/>
          <a:ext cx="698500" cy="12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171152</xdr:rowOff>
    </xdr:from>
    <xdr:to>
      <xdr:col>3</xdr:col>
      <xdr:colOff>206375</xdr:colOff>
      <xdr:row>33</xdr:row>
      <xdr:rowOff>288359</xdr:rowOff>
    </xdr:to>
    <xdr:cxnSp macro="">
      <xdr:nvCxnSpPr>
        <xdr:cNvPr id="122" name="直線コネクタ 121"/>
        <xdr:cNvCxnSpPr/>
      </xdr:nvCxnSpPr>
      <xdr:spPr bwMode="auto">
        <a:xfrm>
          <a:off x="2908300" y="6095702"/>
          <a:ext cx="698500" cy="11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171722</xdr:rowOff>
    </xdr:from>
    <xdr:to>
      <xdr:col>5</xdr:col>
      <xdr:colOff>34925</xdr:colOff>
      <xdr:row>34</xdr:row>
      <xdr:rowOff>273322</xdr:rowOff>
    </xdr:to>
    <xdr:sp macro="" textlink="">
      <xdr:nvSpPr>
        <xdr:cNvPr id="132" name="円/楕円 131"/>
        <xdr:cNvSpPr/>
      </xdr:nvSpPr>
      <xdr:spPr bwMode="auto">
        <a:xfrm>
          <a:off x="56007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16799</xdr:rowOff>
    </xdr:from>
    <xdr:ext cx="762000" cy="259045"/>
    <xdr:sp macro="" textlink="">
      <xdr:nvSpPr>
        <xdr:cNvPr id="133" name="人口1人当たり決算額の推移該当値テキスト445"/>
        <xdr:cNvSpPr txBox="1"/>
      </xdr:nvSpPr>
      <xdr:spPr>
        <a:xfrm>
          <a:off x="5740400" y="628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180376</xdr:rowOff>
    </xdr:from>
    <xdr:to>
      <xdr:col>4</xdr:col>
      <xdr:colOff>520700</xdr:colOff>
      <xdr:row>34</xdr:row>
      <xdr:rowOff>281977</xdr:rowOff>
    </xdr:to>
    <xdr:sp macro="" textlink="">
      <xdr:nvSpPr>
        <xdr:cNvPr id="134" name="円/楕円 133"/>
        <xdr:cNvSpPr/>
      </xdr:nvSpPr>
      <xdr:spPr bwMode="auto">
        <a:xfrm>
          <a:off x="49530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292153</xdr:rowOff>
    </xdr:from>
    <xdr:ext cx="736600" cy="259045"/>
    <xdr:sp macro="" textlink="">
      <xdr:nvSpPr>
        <xdr:cNvPr id="135" name="テキスト ボックス 134"/>
        <xdr:cNvSpPr txBox="1"/>
      </xdr:nvSpPr>
      <xdr:spPr>
        <a:xfrm>
          <a:off x="4622800" y="621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15131</xdr:rowOff>
    </xdr:from>
    <xdr:to>
      <xdr:col>3</xdr:col>
      <xdr:colOff>955675</xdr:colOff>
      <xdr:row>34</xdr:row>
      <xdr:rowOff>116731</xdr:rowOff>
    </xdr:to>
    <xdr:sp macro="" textlink="">
      <xdr:nvSpPr>
        <xdr:cNvPr id="136" name="円/楕円 135"/>
        <xdr:cNvSpPr/>
      </xdr:nvSpPr>
      <xdr:spPr bwMode="auto">
        <a:xfrm>
          <a:off x="4254500" y="628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126908</xdr:rowOff>
    </xdr:from>
    <xdr:ext cx="762000" cy="259045"/>
    <xdr:sp macro="" textlink="">
      <xdr:nvSpPr>
        <xdr:cNvPr id="137" name="テキスト ボックス 136"/>
        <xdr:cNvSpPr txBox="1"/>
      </xdr:nvSpPr>
      <xdr:spPr>
        <a:xfrm>
          <a:off x="3924300" y="605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237559</xdr:rowOff>
    </xdr:from>
    <xdr:to>
      <xdr:col>3</xdr:col>
      <xdr:colOff>257175</xdr:colOff>
      <xdr:row>33</xdr:row>
      <xdr:rowOff>339159</xdr:rowOff>
    </xdr:to>
    <xdr:sp macro="" textlink="">
      <xdr:nvSpPr>
        <xdr:cNvPr id="138" name="円/楕円 137"/>
        <xdr:cNvSpPr/>
      </xdr:nvSpPr>
      <xdr:spPr bwMode="auto">
        <a:xfrm>
          <a:off x="3556000" y="616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6436</xdr:rowOff>
    </xdr:from>
    <xdr:ext cx="762000" cy="259045"/>
    <xdr:sp macro="" textlink="">
      <xdr:nvSpPr>
        <xdr:cNvPr id="139" name="テキスト ボックス 138"/>
        <xdr:cNvSpPr txBox="1"/>
      </xdr:nvSpPr>
      <xdr:spPr>
        <a:xfrm>
          <a:off x="3225800" y="593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120352</xdr:rowOff>
    </xdr:from>
    <xdr:to>
      <xdr:col>2</xdr:col>
      <xdr:colOff>692150</xdr:colOff>
      <xdr:row>33</xdr:row>
      <xdr:rowOff>221952</xdr:rowOff>
    </xdr:to>
    <xdr:sp macro="" textlink="">
      <xdr:nvSpPr>
        <xdr:cNvPr id="140" name="円/楕円 139"/>
        <xdr:cNvSpPr/>
      </xdr:nvSpPr>
      <xdr:spPr bwMode="auto">
        <a:xfrm>
          <a:off x="2857500" y="604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60679</xdr:rowOff>
    </xdr:from>
    <xdr:ext cx="762000" cy="259045"/>
    <xdr:sp macro="" textlink="">
      <xdr:nvSpPr>
        <xdr:cNvPr id="141" name="テキスト ボックス 140"/>
        <xdr:cNvSpPr txBox="1"/>
      </xdr:nvSpPr>
      <xdr:spPr>
        <a:xfrm>
          <a:off x="2527300" y="58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12781</xdr:rowOff>
    </xdr:from>
    <xdr:to>
      <xdr:col>6</xdr:col>
      <xdr:colOff>511175</xdr:colOff>
      <xdr:row>34</xdr:row>
      <xdr:rowOff>48283</xdr:rowOff>
    </xdr:to>
    <xdr:cxnSp macro="">
      <xdr:nvCxnSpPr>
        <xdr:cNvPr id="59" name="直線コネクタ 58"/>
        <xdr:cNvCxnSpPr/>
      </xdr:nvCxnSpPr>
      <xdr:spPr>
        <a:xfrm flipV="1">
          <a:off x="3797300" y="5842081"/>
          <a:ext cx="8382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48283</xdr:rowOff>
    </xdr:from>
    <xdr:to>
      <xdr:col>5</xdr:col>
      <xdr:colOff>358775</xdr:colOff>
      <xdr:row>34</xdr:row>
      <xdr:rowOff>90940</xdr:rowOff>
    </xdr:to>
    <xdr:cxnSp macro="">
      <xdr:nvCxnSpPr>
        <xdr:cNvPr id="62" name="直線コネクタ 61"/>
        <xdr:cNvCxnSpPr/>
      </xdr:nvCxnSpPr>
      <xdr:spPr>
        <a:xfrm flipV="1">
          <a:off x="2908300" y="587758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33767</xdr:rowOff>
    </xdr:from>
    <xdr:to>
      <xdr:col>4</xdr:col>
      <xdr:colOff>155575</xdr:colOff>
      <xdr:row>34</xdr:row>
      <xdr:rowOff>90940</xdr:rowOff>
    </xdr:to>
    <xdr:cxnSp macro="">
      <xdr:nvCxnSpPr>
        <xdr:cNvPr id="65" name="直線コネクタ 64"/>
        <xdr:cNvCxnSpPr/>
      </xdr:nvCxnSpPr>
      <xdr:spPr>
        <a:xfrm>
          <a:off x="2019300" y="5863067"/>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163109</xdr:rowOff>
    </xdr:from>
    <xdr:to>
      <xdr:col>2</xdr:col>
      <xdr:colOff>638175</xdr:colOff>
      <xdr:row>34</xdr:row>
      <xdr:rowOff>33767</xdr:rowOff>
    </xdr:to>
    <xdr:cxnSp macro="">
      <xdr:nvCxnSpPr>
        <xdr:cNvPr id="68" name="直線コネクタ 67"/>
        <xdr:cNvCxnSpPr/>
      </xdr:nvCxnSpPr>
      <xdr:spPr>
        <a:xfrm>
          <a:off x="1130300" y="5820959"/>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133431</xdr:rowOff>
    </xdr:from>
    <xdr:to>
      <xdr:col>6</xdr:col>
      <xdr:colOff>561975</xdr:colOff>
      <xdr:row>34</xdr:row>
      <xdr:rowOff>63581</xdr:rowOff>
    </xdr:to>
    <xdr:sp macro="" textlink="">
      <xdr:nvSpPr>
        <xdr:cNvPr id="78" name="円/楕円 77"/>
        <xdr:cNvSpPr/>
      </xdr:nvSpPr>
      <xdr:spPr>
        <a:xfrm>
          <a:off x="45847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156308</xdr:rowOff>
    </xdr:from>
    <xdr:ext cx="534377" cy="259045"/>
    <xdr:sp macro="" textlink="">
      <xdr:nvSpPr>
        <xdr:cNvPr id="79" name="人件費該当値テキスト"/>
        <xdr:cNvSpPr txBox="1"/>
      </xdr:nvSpPr>
      <xdr:spPr>
        <a:xfrm>
          <a:off x="4686300" y="56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168933</xdr:rowOff>
    </xdr:from>
    <xdr:to>
      <xdr:col>5</xdr:col>
      <xdr:colOff>409575</xdr:colOff>
      <xdr:row>34</xdr:row>
      <xdr:rowOff>99083</xdr:rowOff>
    </xdr:to>
    <xdr:sp macro="" textlink="">
      <xdr:nvSpPr>
        <xdr:cNvPr id="80" name="円/楕円 79"/>
        <xdr:cNvSpPr/>
      </xdr:nvSpPr>
      <xdr:spPr>
        <a:xfrm>
          <a:off x="3746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115610</xdr:rowOff>
    </xdr:from>
    <xdr:ext cx="534377" cy="259045"/>
    <xdr:sp macro="" textlink="">
      <xdr:nvSpPr>
        <xdr:cNvPr id="81" name="テキスト ボックス 80"/>
        <xdr:cNvSpPr txBox="1"/>
      </xdr:nvSpPr>
      <xdr:spPr>
        <a:xfrm>
          <a:off x="3530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40140</xdr:rowOff>
    </xdr:from>
    <xdr:to>
      <xdr:col>4</xdr:col>
      <xdr:colOff>206375</xdr:colOff>
      <xdr:row>34</xdr:row>
      <xdr:rowOff>141740</xdr:rowOff>
    </xdr:to>
    <xdr:sp macro="" textlink="">
      <xdr:nvSpPr>
        <xdr:cNvPr id="82" name="円/楕円 81"/>
        <xdr:cNvSpPr/>
      </xdr:nvSpPr>
      <xdr:spPr>
        <a:xfrm>
          <a:off x="2857500" y="5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158267</xdr:rowOff>
    </xdr:from>
    <xdr:ext cx="534377" cy="259045"/>
    <xdr:sp macro="" textlink="">
      <xdr:nvSpPr>
        <xdr:cNvPr id="83" name="テキスト ボックス 82"/>
        <xdr:cNvSpPr txBox="1"/>
      </xdr:nvSpPr>
      <xdr:spPr>
        <a:xfrm>
          <a:off x="2641111" y="5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154417</xdr:rowOff>
    </xdr:from>
    <xdr:to>
      <xdr:col>3</xdr:col>
      <xdr:colOff>3175</xdr:colOff>
      <xdr:row>34</xdr:row>
      <xdr:rowOff>84567</xdr:rowOff>
    </xdr:to>
    <xdr:sp macro="" textlink="">
      <xdr:nvSpPr>
        <xdr:cNvPr id="84" name="円/楕円 83"/>
        <xdr:cNvSpPr/>
      </xdr:nvSpPr>
      <xdr:spPr>
        <a:xfrm>
          <a:off x="1968500" y="5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101094</xdr:rowOff>
    </xdr:from>
    <xdr:ext cx="534377" cy="259045"/>
    <xdr:sp macro="" textlink="">
      <xdr:nvSpPr>
        <xdr:cNvPr id="85" name="テキスト ボックス 84"/>
        <xdr:cNvSpPr txBox="1"/>
      </xdr:nvSpPr>
      <xdr:spPr>
        <a:xfrm>
          <a:off x="1752111" y="5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112309</xdr:rowOff>
    </xdr:from>
    <xdr:to>
      <xdr:col>1</xdr:col>
      <xdr:colOff>485775</xdr:colOff>
      <xdr:row>34</xdr:row>
      <xdr:rowOff>42459</xdr:rowOff>
    </xdr:to>
    <xdr:sp macro="" textlink="">
      <xdr:nvSpPr>
        <xdr:cNvPr id="86" name="円/楕円 85"/>
        <xdr:cNvSpPr/>
      </xdr:nvSpPr>
      <xdr:spPr>
        <a:xfrm>
          <a:off x="1079500" y="57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58986</xdr:rowOff>
    </xdr:from>
    <xdr:ext cx="534377" cy="259045"/>
    <xdr:sp macro="" textlink="">
      <xdr:nvSpPr>
        <xdr:cNvPr id="87" name="テキスト ボックス 86"/>
        <xdr:cNvSpPr txBox="1"/>
      </xdr:nvSpPr>
      <xdr:spPr>
        <a:xfrm>
          <a:off x="863111" y="55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61919</xdr:rowOff>
    </xdr:from>
    <xdr:to>
      <xdr:col>6</xdr:col>
      <xdr:colOff>511175</xdr:colOff>
      <xdr:row>54</xdr:row>
      <xdr:rowOff>127241</xdr:rowOff>
    </xdr:to>
    <xdr:cxnSp macro="">
      <xdr:nvCxnSpPr>
        <xdr:cNvPr id="117" name="直線コネクタ 116"/>
        <xdr:cNvCxnSpPr/>
      </xdr:nvCxnSpPr>
      <xdr:spPr>
        <a:xfrm flipV="1">
          <a:off x="3797300" y="9320219"/>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127241</xdr:rowOff>
    </xdr:from>
    <xdr:to>
      <xdr:col>5</xdr:col>
      <xdr:colOff>358775</xdr:colOff>
      <xdr:row>55</xdr:row>
      <xdr:rowOff>29934</xdr:rowOff>
    </xdr:to>
    <xdr:cxnSp macro="">
      <xdr:nvCxnSpPr>
        <xdr:cNvPr id="120" name="直線コネクタ 119"/>
        <xdr:cNvCxnSpPr/>
      </xdr:nvCxnSpPr>
      <xdr:spPr>
        <a:xfrm flipV="1">
          <a:off x="2908300" y="9385541"/>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29934</xdr:rowOff>
    </xdr:from>
    <xdr:to>
      <xdr:col>4</xdr:col>
      <xdr:colOff>155575</xdr:colOff>
      <xdr:row>55</xdr:row>
      <xdr:rowOff>52032</xdr:rowOff>
    </xdr:to>
    <xdr:cxnSp macro="">
      <xdr:nvCxnSpPr>
        <xdr:cNvPr id="123" name="直線コネクタ 122"/>
        <xdr:cNvCxnSpPr/>
      </xdr:nvCxnSpPr>
      <xdr:spPr>
        <a:xfrm flipV="1">
          <a:off x="2019300" y="94596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170885</xdr:rowOff>
    </xdr:from>
    <xdr:to>
      <xdr:col>2</xdr:col>
      <xdr:colOff>638175</xdr:colOff>
      <xdr:row>55</xdr:row>
      <xdr:rowOff>52032</xdr:rowOff>
    </xdr:to>
    <xdr:cxnSp macro="">
      <xdr:nvCxnSpPr>
        <xdr:cNvPr id="126" name="直線コネクタ 125"/>
        <xdr:cNvCxnSpPr/>
      </xdr:nvCxnSpPr>
      <xdr:spPr>
        <a:xfrm>
          <a:off x="1130300" y="9257735"/>
          <a:ext cx="889000" cy="2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11119</xdr:rowOff>
    </xdr:from>
    <xdr:to>
      <xdr:col>6</xdr:col>
      <xdr:colOff>561975</xdr:colOff>
      <xdr:row>54</xdr:row>
      <xdr:rowOff>112719</xdr:rowOff>
    </xdr:to>
    <xdr:sp macro="" textlink="">
      <xdr:nvSpPr>
        <xdr:cNvPr id="136" name="円/楕円 135"/>
        <xdr:cNvSpPr/>
      </xdr:nvSpPr>
      <xdr:spPr>
        <a:xfrm>
          <a:off x="4584700" y="92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33996</xdr:rowOff>
    </xdr:from>
    <xdr:ext cx="534377" cy="259045"/>
    <xdr:sp macro="" textlink="">
      <xdr:nvSpPr>
        <xdr:cNvPr id="137" name="物件費該当値テキスト"/>
        <xdr:cNvSpPr txBox="1"/>
      </xdr:nvSpPr>
      <xdr:spPr>
        <a:xfrm>
          <a:off x="4686300" y="91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64,083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76441</xdr:rowOff>
    </xdr:from>
    <xdr:to>
      <xdr:col>5</xdr:col>
      <xdr:colOff>409575</xdr:colOff>
      <xdr:row>55</xdr:row>
      <xdr:rowOff>6591</xdr:rowOff>
    </xdr:to>
    <xdr:sp macro="" textlink="">
      <xdr:nvSpPr>
        <xdr:cNvPr id="138" name="円/楕円 137"/>
        <xdr:cNvSpPr/>
      </xdr:nvSpPr>
      <xdr:spPr>
        <a:xfrm>
          <a:off x="3746500" y="93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23118</xdr:rowOff>
    </xdr:from>
    <xdr:ext cx="534377" cy="259045"/>
    <xdr:sp macro="" textlink="">
      <xdr:nvSpPr>
        <xdr:cNvPr id="139" name="テキスト ボックス 138"/>
        <xdr:cNvSpPr txBox="1"/>
      </xdr:nvSpPr>
      <xdr:spPr>
        <a:xfrm>
          <a:off x="3530111" y="91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150584</xdr:rowOff>
    </xdr:from>
    <xdr:to>
      <xdr:col>4</xdr:col>
      <xdr:colOff>206375</xdr:colOff>
      <xdr:row>55</xdr:row>
      <xdr:rowOff>80734</xdr:rowOff>
    </xdr:to>
    <xdr:sp macro="" textlink="">
      <xdr:nvSpPr>
        <xdr:cNvPr id="140" name="円/楕円 139"/>
        <xdr:cNvSpPr/>
      </xdr:nvSpPr>
      <xdr:spPr>
        <a:xfrm>
          <a:off x="2857500" y="94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71861</xdr:rowOff>
    </xdr:from>
    <xdr:ext cx="534377" cy="259045"/>
    <xdr:sp macro="" textlink="">
      <xdr:nvSpPr>
        <xdr:cNvPr id="141" name="テキスト ボックス 140"/>
        <xdr:cNvSpPr txBox="1"/>
      </xdr:nvSpPr>
      <xdr:spPr>
        <a:xfrm>
          <a:off x="2641111" y="95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1232</xdr:rowOff>
    </xdr:from>
    <xdr:to>
      <xdr:col>3</xdr:col>
      <xdr:colOff>3175</xdr:colOff>
      <xdr:row>55</xdr:row>
      <xdr:rowOff>102832</xdr:rowOff>
    </xdr:to>
    <xdr:sp macro="" textlink="">
      <xdr:nvSpPr>
        <xdr:cNvPr id="142" name="円/楕円 141"/>
        <xdr:cNvSpPr/>
      </xdr:nvSpPr>
      <xdr:spPr>
        <a:xfrm>
          <a:off x="1968500" y="9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119359</xdr:rowOff>
    </xdr:from>
    <xdr:ext cx="534377" cy="259045"/>
    <xdr:sp macro="" textlink="">
      <xdr:nvSpPr>
        <xdr:cNvPr id="143" name="テキスト ボックス 142"/>
        <xdr:cNvSpPr txBox="1"/>
      </xdr:nvSpPr>
      <xdr:spPr>
        <a:xfrm>
          <a:off x="1752111" y="92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120085</xdr:rowOff>
    </xdr:from>
    <xdr:to>
      <xdr:col>1</xdr:col>
      <xdr:colOff>485775</xdr:colOff>
      <xdr:row>54</xdr:row>
      <xdr:rowOff>50235</xdr:rowOff>
    </xdr:to>
    <xdr:sp macro="" textlink="">
      <xdr:nvSpPr>
        <xdr:cNvPr id="144" name="円/楕円 143"/>
        <xdr:cNvSpPr/>
      </xdr:nvSpPr>
      <xdr:spPr>
        <a:xfrm>
          <a:off x="1079500" y="92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66762</xdr:rowOff>
    </xdr:from>
    <xdr:ext cx="534377" cy="259045"/>
    <xdr:sp macro="" textlink="">
      <xdr:nvSpPr>
        <xdr:cNvPr id="145" name="テキスト ボックス 144"/>
        <xdr:cNvSpPr txBox="1"/>
      </xdr:nvSpPr>
      <xdr:spPr>
        <a:xfrm>
          <a:off x="863111" y="89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119812</xdr:rowOff>
    </xdr:from>
    <xdr:to>
      <xdr:col>6</xdr:col>
      <xdr:colOff>510540</xdr:colOff>
      <xdr:row>79</xdr:row>
      <xdr:rowOff>11761</xdr:rowOff>
    </xdr:to>
    <xdr:cxnSp macro="">
      <xdr:nvCxnSpPr>
        <xdr:cNvPr id="169" name="直線コネクタ 168"/>
        <xdr:cNvCxnSpPr/>
      </xdr:nvCxnSpPr>
      <xdr:spPr>
        <a:xfrm flipV="1">
          <a:off x="4633595" y="12807112"/>
          <a:ext cx="1270" cy="74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15588</xdr:rowOff>
    </xdr:from>
    <xdr:ext cx="378565" cy="259045"/>
    <xdr:sp macro="" textlink="">
      <xdr:nvSpPr>
        <xdr:cNvPr id="170" name="維持補修費最小値テキスト"/>
        <xdr:cNvSpPr txBox="1"/>
      </xdr:nvSpPr>
      <xdr:spPr>
        <a:xfrm>
          <a:off x="4686300" y="1356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11761</xdr:rowOff>
    </xdr:from>
    <xdr:to>
      <xdr:col>6</xdr:col>
      <xdr:colOff>600075</xdr:colOff>
      <xdr:row>79</xdr:row>
      <xdr:rowOff>11761</xdr:rowOff>
    </xdr:to>
    <xdr:cxnSp macro="">
      <xdr:nvCxnSpPr>
        <xdr:cNvPr id="171" name="直線コネクタ 170"/>
        <xdr:cNvCxnSpPr/>
      </xdr:nvCxnSpPr>
      <xdr:spPr>
        <a:xfrm>
          <a:off x="4546600" y="135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66489</xdr:rowOff>
    </xdr:from>
    <xdr:ext cx="534377" cy="259045"/>
    <xdr:sp macro="" textlink="">
      <xdr:nvSpPr>
        <xdr:cNvPr id="172" name="維持補修費最大値テキスト"/>
        <xdr:cNvSpPr txBox="1"/>
      </xdr:nvSpPr>
      <xdr:spPr>
        <a:xfrm>
          <a:off x="4686300" y="125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74</xdr:row>
      <xdr:rowOff>119812</xdr:rowOff>
    </xdr:from>
    <xdr:to>
      <xdr:col>6</xdr:col>
      <xdr:colOff>600075</xdr:colOff>
      <xdr:row>74</xdr:row>
      <xdr:rowOff>119812</xdr:rowOff>
    </xdr:to>
    <xdr:cxnSp macro="">
      <xdr:nvCxnSpPr>
        <xdr:cNvPr id="173" name="直線コネクタ 172"/>
        <xdr:cNvCxnSpPr/>
      </xdr:nvCxnSpPr>
      <xdr:spPr>
        <a:xfrm>
          <a:off x="4546600" y="1280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96647</xdr:rowOff>
    </xdr:from>
    <xdr:to>
      <xdr:col>6</xdr:col>
      <xdr:colOff>511175</xdr:colOff>
      <xdr:row>75</xdr:row>
      <xdr:rowOff>24181</xdr:rowOff>
    </xdr:to>
    <xdr:cxnSp macro="">
      <xdr:nvCxnSpPr>
        <xdr:cNvPr id="174" name="直線コネクタ 173"/>
        <xdr:cNvCxnSpPr/>
      </xdr:nvCxnSpPr>
      <xdr:spPr>
        <a:xfrm>
          <a:off x="3797300" y="12269597"/>
          <a:ext cx="8382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23513</xdr:rowOff>
    </xdr:from>
    <xdr:ext cx="469744" cy="259045"/>
    <xdr:sp macro="" textlink="">
      <xdr:nvSpPr>
        <xdr:cNvPr id="175" name="維持補修費平均値テキスト"/>
        <xdr:cNvSpPr txBox="1"/>
      </xdr:nvSpPr>
      <xdr:spPr>
        <a:xfrm>
          <a:off x="4686300" y="1322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45086</xdr:rowOff>
    </xdr:from>
    <xdr:to>
      <xdr:col>6</xdr:col>
      <xdr:colOff>561975</xdr:colOff>
      <xdr:row>77</xdr:row>
      <xdr:rowOff>146686</xdr:rowOff>
    </xdr:to>
    <xdr:sp macro="" textlink="">
      <xdr:nvSpPr>
        <xdr:cNvPr id="176" name="フローチャート : 判断 175"/>
        <xdr:cNvSpPr/>
      </xdr:nvSpPr>
      <xdr:spPr>
        <a:xfrm>
          <a:off x="45847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96647</xdr:rowOff>
    </xdr:from>
    <xdr:to>
      <xdr:col>5</xdr:col>
      <xdr:colOff>358775</xdr:colOff>
      <xdr:row>74</xdr:row>
      <xdr:rowOff>108306</xdr:rowOff>
    </xdr:to>
    <xdr:cxnSp macro="">
      <xdr:nvCxnSpPr>
        <xdr:cNvPr id="177" name="直線コネクタ 176"/>
        <xdr:cNvCxnSpPr/>
      </xdr:nvCxnSpPr>
      <xdr:spPr>
        <a:xfrm flipV="1">
          <a:off x="2908300" y="12269597"/>
          <a:ext cx="889000" cy="5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78" name="フローチャート : 判断 177"/>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79" name="テキスト ボックス 178"/>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86513</xdr:rowOff>
    </xdr:from>
    <xdr:to>
      <xdr:col>4</xdr:col>
      <xdr:colOff>155575</xdr:colOff>
      <xdr:row>74</xdr:row>
      <xdr:rowOff>108306</xdr:rowOff>
    </xdr:to>
    <xdr:cxnSp macro="">
      <xdr:nvCxnSpPr>
        <xdr:cNvPr id="180" name="直線コネクタ 179"/>
        <xdr:cNvCxnSpPr/>
      </xdr:nvCxnSpPr>
      <xdr:spPr>
        <a:xfrm>
          <a:off x="2019300" y="12430913"/>
          <a:ext cx="889000" cy="3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1" name="フローチャート : 判断 180"/>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2" name="テキスト ボックス 181"/>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86513</xdr:rowOff>
    </xdr:from>
    <xdr:to>
      <xdr:col>2</xdr:col>
      <xdr:colOff>638175</xdr:colOff>
      <xdr:row>77</xdr:row>
      <xdr:rowOff>82169</xdr:rowOff>
    </xdr:to>
    <xdr:cxnSp macro="">
      <xdr:nvCxnSpPr>
        <xdr:cNvPr id="183" name="直線コネクタ 182"/>
        <xdr:cNvCxnSpPr/>
      </xdr:nvCxnSpPr>
      <xdr:spPr>
        <a:xfrm flipV="1">
          <a:off x="1130300" y="12430913"/>
          <a:ext cx="889000" cy="8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4" name="フローチャート : 判断 183"/>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5" name="テキスト ボックス 184"/>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6" name="フローチャート : 判断 185"/>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7" name="テキスト ボックス 186"/>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144831</xdr:rowOff>
    </xdr:from>
    <xdr:to>
      <xdr:col>6</xdr:col>
      <xdr:colOff>561975</xdr:colOff>
      <xdr:row>75</xdr:row>
      <xdr:rowOff>74981</xdr:rowOff>
    </xdr:to>
    <xdr:sp macro="" textlink="">
      <xdr:nvSpPr>
        <xdr:cNvPr id="193" name="円/楕円 192"/>
        <xdr:cNvSpPr/>
      </xdr:nvSpPr>
      <xdr:spPr>
        <a:xfrm>
          <a:off x="45847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59758</xdr:rowOff>
    </xdr:from>
    <xdr:ext cx="469744" cy="259045"/>
    <xdr:sp macro="" textlink="">
      <xdr:nvSpPr>
        <xdr:cNvPr id="194" name="維持補修費該当値テキスト"/>
        <xdr:cNvSpPr txBox="1"/>
      </xdr:nvSpPr>
      <xdr:spPr>
        <a:xfrm>
          <a:off x="4686300" y="127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45847</xdr:rowOff>
    </xdr:from>
    <xdr:to>
      <xdr:col>5</xdr:col>
      <xdr:colOff>409575</xdr:colOff>
      <xdr:row>71</xdr:row>
      <xdr:rowOff>147447</xdr:rowOff>
    </xdr:to>
    <xdr:sp macro="" textlink="">
      <xdr:nvSpPr>
        <xdr:cNvPr id="195" name="円/楕円 194"/>
        <xdr:cNvSpPr/>
      </xdr:nvSpPr>
      <xdr:spPr>
        <a:xfrm>
          <a:off x="3746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163974</xdr:rowOff>
    </xdr:from>
    <xdr:ext cx="534377" cy="259045"/>
    <xdr:sp macro="" textlink="">
      <xdr:nvSpPr>
        <xdr:cNvPr id="196" name="テキスト ボックス 195"/>
        <xdr:cNvSpPr txBox="1"/>
      </xdr:nvSpPr>
      <xdr:spPr>
        <a:xfrm>
          <a:off x="3530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57506</xdr:rowOff>
    </xdr:from>
    <xdr:to>
      <xdr:col>4</xdr:col>
      <xdr:colOff>206375</xdr:colOff>
      <xdr:row>74</xdr:row>
      <xdr:rowOff>159106</xdr:rowOff>
    </xdr:to>
    <xdr:sp macro="" textlink="">
      <xdr:nvSpPr>
        <xdr:cNvPr id="197" name="円/楕円 196"/>
        <xdr:cNvSpPr/>
      </xdr:nvSpPr>
      <xdr:spPr>
        <a:xfrm>
          <a:off x="2857500" y="127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4183</xdr:rowOff>
    </xdr:from>
    <xdr:ext cx="534377" cy="259045"/>
    <xdr:sp macro="" textlink="">
      <xdr:nvSpPr>
        <xdr:cNvPr id="198" name="テキスト ボックス 197"/>
        <xdr:cNvSpPr txBox="1"/>
      </xdr:nvSpPr>
      <xdr:spPr>
        <a:xfrm>
          <a:off x="2641111" y="125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35713</xdr:rowOff>
    </xdr:from>
    <xdr:to>
      <xdr:col>3</xdr:col>
      <xdr:colOff>3175</xdr:colOff>
      <xdr:row>72</xdr:row>
      <xdr:rowOff>137313</xdr:rowOff>
    </xdr:to>
    <xdr:sp macro="" textlink="">
      <xdr:nvSpPr>
        <xdr:cNvPr id="199" name="円/楕円 198"/>
        <xdr:cNvSpPr/>
      </xdr:nvSpPr>
      <xdr:spPr>
        <a:xfrm>
          <a:off x="1968500" y="12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153840</xdr:rowOff>
    </xdr:from>
    <xdr:ext cx="534377" cy="259045"/>
    <xdr:sp macro="" textlink="">
      <xdr:nvSpPr>
        <xdr:cNvPr id="200" name="テキスト ボックス 199"/>
        <xdr:cNvSpPr txBox="1"/>
      </xdr:nvSpPr>
      <xdr:spPr>
        <a:xfrm>
          <a:off x="1752111" y="121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31369</xdr:rowOff>
    </xdr:from>
    <xdr:to>
      <xdr:col>1</xdr:col>
      <xdr:colOff>485775</xdr:colOff>
      <xdr:row>77</xdr:row>
      <xdr:rowOff>132969</xdr:rowOff>
    </xdr:to>
    <xdr:sp macro="" textlink="">
      <xdr:nvSpPr>
        <xdr:cNvPr id="201" name="円/楕円 200"/>
        <xdr:cNvSpPr/>
      </xdr:nvSpPr>
      <xdr:spPr>
        <a:xfrm>
          <a:off x="1079500" y="132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124096</xdr:rowOff>
    </xdr:from>
    <xdr:ext cx="469744" cy="259045"/>
    <xdr:sp macro="" textlink="">
      <xdr:nvSpPr>
        <xdr:cNvPr id="202" name="テキスト ボックス 201"/>
        <xdr:cNvSpPr txBox="1"/>
      </xdr:nvSpPr>
      <xdr:spPr>
        <a:xfrm>
          <a:off x="895427" y="133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7" name="直線コネクタ 226"/>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28"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29" name="直線コネクタ 228"/>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0"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1" name="直線コネクタ 230"/>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35344</xdr:rowOff>
    </xdr:from>
    <xdr:to>
      <xdr:col>6</xdr:col>
      <xdr:colOff>511175</xdr:colOff>
      <xdr:row>94</xdr:row>
      <xdr:rowOff>126022</xdr:rowOff>
    </xdr:to>
    <xdr:cxnSp macro="">
      <xdr:nvCxnSpPr>
        <xdr:cNvPr id="232" name="直線コネクタ 231"/>
        <xdr:cNvCxnSpPr/>
      </xdr:nvCxnSpPr>
      <xdr:spPr>
        <a:xfrm flipV="1">
          <a:off x="3797300" y="16151644"/>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3"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4" name="フローチャート : 判断 233"/>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126022</xdr:rowOff>
    </xdr:from>
    <xdr:to>
      <xdr:col>5</xdr:col>
      <xdr:colOff>358775</xdr:colOff>
      <xdr:row>95</xdr:row>
      <xdr:rowOff>45041</xdr:rowOff>
    </xdr:to>
    <xdr:cxnSp macro="">
      <xdr:nvCxnSpPr>
        <xdr:cNvPr id="235" name="直線コネクタ 234"/>
        <xdr:cNvCxnSpPr/>
      </xdr:nvCxnSpPr>
      <xdr:spPr>
        <a:xfrm flipV="1">
          <a:off x="2908300" y="16242322"/>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6" name="フローチャート : 判断 235"/>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7" name="テキスト ボックス 236"/>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45041</xdr:rowOff>
    </xdr:from>
    <xdr:to>
      <xdr:col>4</xdr:col>
      <xdr:colOff>155575</xdr:colOff>
      <xdr:row>95</xdr:row>
      <xdr:rowOff>78360</xdr:rowOff>
    </xdr:to>
    <xdr:cxnSp macro="">
      <xdr:nvCxnSpPr>
        <xdr:cNvPr id="238" name="直線コネクタ 237"/>
        <xdr:cNvCxnSpPr/>
      </xdr:nvCxnSpPr>
      <xdr:spPr>
        <a:xfrm flipV="1">
          <a:off x="2019300" y="16332791"/>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39" name="フローチャート : 判断 238"/>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0" name="テキスト ボックス 239"/>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78360</xdr:rowOff>
    </xdr:from>
    <xdr:to>
      <xdr:col>2</xdr:col>
      <xdr:colOff>638175</xdr:colOff>
      <xdr:row>95</xdr:row>
      <xdr:rowOff>112249</xdr:rowOff>
    </xdr:to>
    <xdr:cxnSp macro="">
      <xdr:nvCxnSpPr>
        <xdr:cNvPr id="241" name="直線コネクタ 240"/>
        <xdr:cNvCxnSpPr/>
      </xdr:nvCxnSpPr>
      <xdr:spPr>
        <a:xfrm flipV="1">
          <a:off x="1130300" y="16366110"/>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2" name="フローチャート : 判断 241"/>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3" name="テキスト ボックス 242"/>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4" name="フローチャート : 判断 243"/>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5" name="テキスト ボックス 244"/>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155994</xdr:rowOff>
    </xdr:from>
    <xdr:to>
      <xdr:col>6</xdr:col>
      <xdr:colOff>561975</xdr:colOff>
      <xdr:row>94</xdr:row>
      <xdr:rowOff>86144</xdr:rowOff>
    </xdr:to>
    <xdr:sp macro="" textlink="">
      <xdr:nvSpPr>
        <xdr:cNvPr id="251" name="円/楕円 250"/>
        <xdr:cNvSpPr/>
      </xdr:nvSpPr>
      <xdr:spPr>
        <a:xfrm>
          <a:off x="4584700" y="161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7421</xdr:rowOff>
    </xdr:from>
    <xdr:ext cx="534377" cy="259045"/>
    <xdr:sp macro="" textlink="">
      <xdr:nvSpPr>
        <xdr:cNvPr id="252" name="扶助費該当値テキスト"/>
        <xdr:cNvSpPr txBox="1"/>
      </xdr:nvSpPr>
      <xdr:spPr>
        <a:xfrm>
          <a:off x="4686300" y="159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75222</xdr:rowOff>
    </xdr:from>
    <xdr:to>
      <xdr:col>5</xdr:col>
      <xdr:colOff>409575</xdr:colOff>
      <xdr:row>95</xdr:row>
      <xdr:rowOff>5372</xdr:rowOff>
    </xdr:to>
    <xdr:sp macro="" textlink="">
      <xdr:nvSpPr>
        <xdr:cNvPr id="253" name="円/楕円 252"/>
        <xdr:cNvSpPr/>
      </xdr:nvSpPr>
      <xdr:spPr>
        <a:xfrm>
          <a:off x="3746500" y="161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167949</xdr:rowOff>
    </xdr:from>
    <xdr:ext cx="534377" cy="259045"/>
    <xdr:sp macro="" textlink="">
      <xdr:nvSpPr>
        <xdr:cNvPr id="254" name="テキスト ボックス 253"/>
        <xdr:cNvSpPr txBox="1"/>
      </xdr:nvSpPr>
      <xdr:spPr>
        <a:xfrm>
          <a:off x="3530111" y="162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165691</xdr:rowOff>
    </xdr:from>
    <xdr:to>
      <xdr:col>4</xdr:col>
      <xdr:colOff>206375</xdr:colOff>
      <xdr:row>95</xdr:row>
      <xdr:rowOff>95841</xdr:rowOff>
    </xdr:to>
    <xdr:sp macro="" textlink="">
      <xdr:nvSpPr>
        <xdr:cNvPr id="255" name="円/楕円 254"/>
        <xdr:cNvSpPr/>
      </xdr:nvSpPr>
      <xdr:spPr>
        <a:xfrm>
          <a:off x="2857500" y="162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112368</xdr:rowOff>
    </xdr:from>
    <xdr:ext cx="534377" cy="259045"/>
    <xdr:sp macro="" textlink="">
      <xdr:nvSpPr>
        <xdr:cNvPr id="256" name="テキスト ボックス 255"/>
        <xdr:cNvSpPr txBox="1"/>
      </xdr:nvSpPr>
      <xdr:spPr>
        <a:xfrm>
          <a:off x="2641111" y="160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27560</xdr:rowOff>
    </xdr:from>
    <xdr:to>
      <xdr:col>3</xdr:col>
      <xdr:colOff>3175</xdr:colOff>
      <xdr:row>95</xdr:row>
      <xdr:rowOff>129160</xdr:rowOff>
    </xdr:to>
    <xdr:sp macro="" textlink="">
      <xdr:nvSpPr>
        <xdr:cNvPr id="257" name="円/楕円 256"/>
        <xdr:cNvSpPr/>
      </xdr:nvSpPr>
      <xdr:spPr>
        <a:xfrm>
          <a:off x="1968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145687</xdr:rowOff>
    </xdr:from>
    <xdr:ext cx="534377" cy="259045"/>
    <xdr:sp macro="" textlink="">
      <xdr:nvSpPr>
        <xdr:cNvPr id="258" name="テキスト ボックス 257"/>
        <xdr:cNvSpPr txBox="1"/>
      </xdr:nvSpPr>
      <xdr:spPr>
        <a:xfrm>
          <a:off x="1752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61449</xdr:rowOff>
    </xdr:from>
    <xdr:to>
      <xdr:col>1</xdr:col>
      <xdr:colOff>485775</xdr:colOff>
      <xdr:row>95</xdr:row>
      <xdr:rowOff>163049</xdr:rowOff>
    </xdr:to>
    <xdr:sp macro="" textlink="">
      <xdr:nvSpPr>
        <xdr:cNvPr id="259" name="円/楕円 258"/>
        <xdr:cNvSpPr/>
      </xdr:nvSpPr>
      <xdr:spPr>
        <a:xfrm>
          <a:off x="1079500" y="163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154176</xdr:rowOff>
    </xdr:from>
    <xdr:ext cx="534377" cy="259045"/>
    <xdr:sp macro="" textlink="">
      <xdr:nvSpPr>
        <xdr:cNvPr id="260" name="テキスト ボックス 259"/>
        <xdr:cNvSpPr txBox="1"/>
      </xdr:nvSpPr>
      <xdr:spPr>
        <a:xfrm>
          <a:off x="863111" y="164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4" name="直線コネクタ 283"/>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5"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6" name="直線コネクタ 285"/>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7"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88" name="直線コネクタ 287"/>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36525</xdr:rowOff>
    </xdr:from>
    <xdr:to>
      <xdr:col>15</xdr:col>
      <xdr:colOff>180975</xdr:colOff>
      <xdr:row>36</xdr:row>
      <xdr:rowOff>1537</xdr:rowOff>
    </xdr:to>
    <xdr:cxnSp macro="">
      <xdr:nvCxnSpPr>
        <xdr:cNvPr id="289" name="直線コネクタ 288"/>
        <xdr:cNvCxnSpPr/>
      </xdr:nvCxnSpPr>
      <xdr:spPr>
        <a:xfrm flipV="1">
          <a:off x="9639300" y="6037275"/>
          <a:ext cx="8382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0"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1" name="フローチャート : 判断 290"/>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1537</xdr:rowOff>
    </xdr:from>
    <xdr:to>
      <xdr:col>14</xdr:col>
      <xdr:colOff>28575</xdr:colOff>
      <xdr:row>36</xdr:row>
      <xdr:rowOff>8293</xdr:rowOff>
    </xdr:to>
    <xdr:cxnSp macro="">
      <xdr:nvCxnSpPr>
        <xdr:cNvPr id="292" name="直線コネクタ 291"/>
        <xdr:cNvCxnSpPr/>
      </xdr:nvCxnSpPr>
      <xdr:spPr>
        <a:xfrm flipV="1">
          <a:off x="8750300" y="617373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3" name="フローチャート : 判断 292"/>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4" name="テキスト ボックス 293"/>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162903</xdr:rowOff>
    </xdr:from>
    <xdr:to>
      <xdr:col>12</xdr:col>
      <xdr:colOff>511175</xdr:colOff>
      <xdr:row>36</xdr:row>
      <xdr:rowOff>8293</xdr:rowOff>
    </xdr:to>
    <xdr:cxnSp macro="">
      <xdr:nvCxnSpPr>
        <xdr:cNvPr id="295" name="直線コネクタ 294"/>
        <xdr:cNvCxnSpPr/>
      </xdr:nvCxnSpPr>
      <xdr:spPr>
        <a:xfrm>
          <a:off x="7861300" y="616365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6" name="フローチャート : 判断 295"/>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7" name="テキスト ボックス 296"/>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155613</xdr:rowOff>
    </xdr:from>
    <xdr:to>
      <xdr:col>11</xdr:col>
      <xdr:colOff>307975</xdr:colOff>
      <xdr:row>35</xdr:row>
      <xdr:rowOff>162903</xdr:rowOff>
    </xdr:to>
    <xdr:cxnSp macro="">
      <xdr:nvCxnSpPr>
        <xdr:cNvPr id="298" name="直線コネクタ 297"/>
        <xdr:cNvCxnSpPr/>
      </xdr:nvCxnSpPr>
      <xdr:spPr>
        <a:xfrm>
          <a:off x="6972300" y="615636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299" name="フローチャート : 判断 298"/>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0" name="テキスト ボックス 299"/>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1" name="フローチャート : 判断 300"/>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2" name="テキスト ボックス 301"/>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157175</xdr:rowOff>
    </xdr:from>
    <xdr:to>
      <xdr:col>15</xdr:col>
      <xdr:colOff>231775</xdr:colOff>
      <xdr:row>35</xdr:row>
      <xdr:rowOff>87325</xdr:rowOff>
    </xdr:to>
    <xdr:sp macro="" textlink="">
      <xdr:nvSpPr>
        <xdr:cNvPr id="308" name="円/楕円 307"/>
        <xdr:cNvSpPr/>
      </xdr:nvSpPr>
      <xdr:spPr>
        <a:xfrm>
          <a:off x="104267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8602</xdr:rowOff>
    </xdr:from>
    <xdr:ext cx="534377" cy="259045"/>
    <xdr:sp macro="" textlink="">
      <xdr:nvSpPr>
        <xdr:cNvPr id="309" name="補助費等該当値テキスト"/>
        <xdr:cNvSpPr txBox="1"/>
      </xdr:nvSpPr>
      <xdr:spPr>
        <a:xfrm>
          <a:off x="10528300" y="58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122187</xdr:rowOff>
    </xdr:from>
    <xdr:to>
      <xdr:col>14</xdr:col>
      <xdr:colOff>79375</xdr:colOff>
      <xdr:row>36</xdr:row>
      <xdr:rowOff>52337</xdr:rowOff>
    </xdr:to>
    <xdr:sp macro="" textlink="">
      <xdr:nvSpPr>
        <xdr:cNvPr id="310" name="円/楕円 309"/>
        <xdr:cNvSpPr/>
      </xdr:nvSpPr>
      <xdr:spPr>
        <a:xfrm>
          <a:off x="9588500" y="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68864</xdr:rowOff>
    </xdr:from>
    <xdr:ext cx="534377" cy="259045"/>
    <xdr:sp macro="" textlink="">
      <xdr:nvSpPr>
        <xdr:cNvPr id="311" name="テキスト ボックス 310"/>
        <xdr:cNvSpPr txBox="1"/>
      </xdr:nvSpPr>
      <xdr:spPr>
        <a:xfrm>
          <a:off x="937211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128943</xdr:rowOff>
    </xdr:from>
    <xdr:to>
      <xdr:col>12</xdr:col>
      <xdr:colOff>561975</xdr:colOff>
      <xdr:row>36</xdr:row>
      <xdr:rowOff>59093</xdr:rowOff>
    </xdr:to>
    <xdr:sp macro="" textlink="">
      <xdr:nvSpPr>
        <xdr:cNvPr id="312" name="円/楕円 311"/>
        <xdr:cNvSpPr/>
      </xdr:nvSpPr>
      <xdr:spPr>
        <a:xfrm>
          <a:off x="8699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75620</xdr:rowOff>
    </xdr:from>
    <xdr:ext cx="534377" cy="259045"/>
    <xdr:sp macro="" textlink="">
      <xdr:nvSpPr>
        <xdr:cNvPr id="313" name="テキスト ボックス 312"/>
        <xdr:cNvSpPr txBox="1"/>
      </xdr:nvSpPr>
      <xdr:spPr>
        <a:xfrm>
          <a:off x="8483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112103</xdr:rowOff>
    </xdr:from>
    <xdr:to>
      <xdr:col>11</xdr:col>
      <xdr:colOff>358775</xdr:colOff>
      <xdr:row>36</xdr:row>
      <xdr:rowOff>42253</xdr:rowOff>
    </xdr:to>
    <xdr:sp macro="" textlink="">
      <xdr:nvSpPr>
        <xdr:cNvPr id="314" name="円/楕円 313"/>
        <xdr:cNvSpPr/>
      </xdr:nvSpPr>
      <xdr:spPr>
        <a:xfrm>
          <a:off x="7810500" y="61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58780</xdr:rowOff>
    </xdr:from>
    <xdr:ext cx="534377" cy="259045"/>
    <xdr:sp macro="" textlink="">
      <xdr:nvSpPr>
        <xdr:cNvPr id="315" name="テキスト ボックス 314"/>
        <xdr:cNvSpPr txBox="1"/>
      </xdr:nvSpPr>
      <xdr:spPr>
        <a:xfrm>
          <a:off x="759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104813</xdr:rowOff>
    </xdr:from>
    <xdr:to>
      <xdr:col>10</xdr:col>
      <xdr:colOff>155575</xdr:colOff>
      <xdr:row>36</xdr:row>
      <xdr:rowOff>34963</xdr:rowOff>
    </xdr:to>
    <xdr:sp macro="" textlink="">
      <xdr:nvSpPr>
        <xdr:cNvPr id="316" name="円/楕円 315"/>
        <xdr:cNvSpPr/>
      </xdr:nvSpPr>
      <xdr:spPr>
        <a:xfrm>
          <a:off x="6921500" y="61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51490</xdr:rowOff>
    </xdr:from>
    <xdr:ext cx="534377" cy="259045"/>
    <xdr:sp macro="" textlink="">
      <xdr:nvSpPr>
        <xdr:cNvPr id="317" name="テキスト ボックス 316"/>
        <xdr:cNvSpPr txBox="1"/>
      </xdr:nvSpPr>
      <xdr:spPr>
        <a:xfrm>
          <a:off x="6705111" y="58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3" name="直線コネクタ 342"/>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4"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5" name="直線コネクタ 344"/>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6"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7" name="直線コネクタ 346"/>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142454</xdr:rowOff>
    </xdr:from>
    <xdr:to>
      <xdr:col>15</xdr:col>
      <xdr:colOff>180975</xdr:colOff>
      <xdr:row>55</xdr:row>
      <xdr:rowOff>150074</xdr:rowOff>
    </xdr:to>
    <xdr:cxnSp macro="">
      <xdr:nvCxnSpPr>
        <xdr:cNvPr id="348" name="直線コネクタ 347"/>
        <xdr:cNvCxnSpPr/>
      </xdr:nvCxnSpPr>
      <xdr:spPr>
        <a:xfrm flipV="1">
          <a:off x="9639300" y="9400754"/>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49"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0" name="フローチャート : 判断 349"/>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152719</xdr:rowOff>
    </xdr:from>
    <xdr:to>
      <xdr:col>14</xdr:col>
      <xdr:colOff>28575</xdr:colOff>
      <xdr:row>55</xdr:row>
      <xdr:rowOff>150074</xdr:rowOff>
    </xdr:to>
    <xdr:cxnSp macro="">
      <xdr:nvCxnSpPr>
        <xdr:cNvPr id="351" name="直線コネクタ 350"/>
        <xdr:cNvCxnSpPr/>
      </xdr:nvCxnSpPr>
      <xdr:spPr>
        <a:xfrm>
          <a:off x="8750300" y="9411019"/>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2" name="フローチャート : 判断 351"/>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3" name="テキスト ボックス 352"/>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152719</xdr:rowOff>
    </xdr:from>
    <xdr:to>
      <xdr:col>12</xdr:col>
      <xdr:colOff>511175</xdr:colOff>
      <xdr:row>56</xdr:row>
      <xdr:rowOff>84096</xdr:rowOff>
    </xdr:to>
    <xdr:cxnSp macro="">
      <xdr:nvCxnSpPr>
        <xdr:cNvPr id="354" name="直線コネクタ 353"/>
        <xdr:cNvCxnSpPr/>
      </xdr:nvCxnSpPr>
      <xdr:spPr>
        <a:xfrm flipV="1">
          <a:off x="7861300" y="9411019"/>
          <a:ext cx="889000" cy="27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5" name="フローチャート : 判断 354"/>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6" name="テキスト ボックス 355"/>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84096</xdr:rowOff>
    </xdr:from>
    <xdr:to>
      <xdr:col>11</xdr:col>
      <xdr:colOff>307975</xdr:colOff>
      <xdr:row>56</xdr:row>
      <xdr:rowOff>118135</xdr:rowOff>
    </xdr:to>
    <xdr:cxnSp macro="">
      <xdr:nvCxnSpPr>
        <xdr:cNvPr id="357" name="直線コネクタ 356"/>
        <xdr:cNvCxnSpPr/>
      </xdr:nvCxnSpPr>
      <xdr:spPr>
        <a:xfrm flipV="1">
          <a:off x="6972300" y="9685296"/>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58" name="フローチャート : 判断 357"/>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59" name="テキスト ボックス 358"/>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0" name="フローチャート : 判断 359"/>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1" name="テキスト ボックス 360"/>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91654</xdr:rowOff>
    </xdr:from>
    <xdr:to>
      <xdr:col>15</xdr:col>
      <xdr:colOff>231775</xdr:colOff>
      <xdr:row>55</xdr:row>
      <xdr:rowOff>21804</xdr:rowOff>
    </xdr:to>
    <xdr:sp macro="" textlink="">
      <xdr:nvSpPr>
        <xdr:cNvPr id="367" name="円/楕円 366"/>
        <xdr:cNvSpPr/>
      </xdr:nvSpPr>
      <xdr:spPr>
        <a:xfrm>
          <a:off x="10426700" y="93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114531</xdr:rowOff>
    </xdr:from>
    <xdr:ext cx="534377" cy="259045"/>
    <xdr:sp macro="" textlink="">
      <xdr:nvSpPr>
        <xdr:cNvPr id="368" name="普通建設事業費該当値テキスト"/>
        <xdr:cNvSpPr txBox="1"/>
      </xdr:nvSpPr>
      <xdr:spPr>
        <a:xfrm>
          <a:off x="10528300" y="9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99274</xdr:rowOff>
    </xdr:from>
    <xdr:to>
      <xdr:col>14</xdr:col>
      <xdr:colOff>79375</xdr:colOff>
      <xdr:row>56</xdr:row>
      <xdr:rowOff>29424</xdr:rowOff>
    </xdr:to>
    <xdr:sp macro="" textlink="">
      <xdr:nvSpPr>
        <xdr:cNvPr id="369" name="円/楕円 368"/>
        <xdr:cNvSpPr/>
      </xdr:nvSpPr>
      <xdr:spPr>
        <a:xfrm>
          <a:off x="9588500" y="95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20551</xdr:rowOff>
    </xdr:from>
    <xdr:ext cx="534377" cy="259045"/>
    <xdr:sp macro="" textlink="">
      <xdr:nvSpPr>
        <xdr:cNvPr id="370" name="テキスト ボックス 369"/>
        <xdr:cNvSpPr txBox="1"/>
      </xdr:nvSpPr>
      <xdr:spPr>
        <a:xfrm>
          <a:off x="9372111" y="962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101919</xdr:rowOff>
    </xdr:from>
    <xdr:to>
      <xdr:col>12</xdr:col>
      <xdr:colOff>561975</xdr:colOff>
      <xdr:row>55</xdr:row>
      <xdr:rowOff>32069</xdr:rowOff>
    </xdr:to>
    <xdr:sp macro="" textlink="">
      <xdr:nvSpPr>
        <xdr:cNvPr id="371" name="円/楕円 370"/>
        <xdr:cNvSpPr/>
      </xdr:nvSpPr>
      <xdr:spPr>
        <a:xfrm>
          <a:off x="8699500" y="9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48596</xdr:rowOff>
    </xdr:from>
    <xdr:ext cx="534377" cy="259045"/>
    <xdr:sp macro="" textlink="">
      <xdr:nvSpPr>
        <xdr:cNvPr id="372" name="テキスト ボックス 371"/>
        <xdr:cNvSpPr txBox="1"/>
      </xdr:nvSpPr>
      <xdr:spPr>
        <a:xfrm>
          <a:off x="8483111" y="91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33296</xdr:rowOff>
    </xdr:from>
    <xdr:to>
      <xdr:col>11</xdr:col>
      <xdr:colOff>358775</xdr:colOff>
      <xdr:row>56</xdr:row>
      <xdr:rowOff>134896</xdr:rowOff>
    </xdr:to>
    <xdr:sp macro="" textlink="">
      <xdr:nvSpPr>
        <xdr:cNvPr id="373" name="円/楕円 372"/>
        <xdr:cNvSpPr/>
      </xdr:nvSpPr>
      <xdr:spPr>
        <a:xfrm>
          <a:off x="7810500" y="96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126023</xdr:rowOff>
    </xdr:from>
    <xdr:ext cx="534377" cy="259045"/>
    <xdr:sp macro="" textlink="">
      <xdr:nvSpPr>
        <xdr:cNvPr id="374" name="テキスト ボックス 373"/>
        <xdr:cNvSpPr txBox="1"/>
      </xdr:nvSpPr>
      <xdr:spPr>
        <a:xfrm>
          <a:off x="7594111" y="97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67335</xdr:rowOff>
    </xdr:from>
    <xdr:to>
      <xdr:col>10</xdr:col>
      <xdr:colOff>155575</xdr:colOff>
      <xdr:row>56</xdr:row>
      <xdr:rowOff>168935</xdr:rowOff>
    </xdr:to>
    <xdr:sp macro="" textlink="">
      <xdr:nvSpPr>
        <xdr:cNvPr id="375" name="円/楕円 374"/>
        <xdr:cNvSpPr/>
      </xdr:nvSpPr>
      <xdr:spPr>
        <a:xfrm>
          <a:off x="6921500" y="9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160062</xdr:rowOff>
    </xdr:from>
    <xdr:ext cx="534377" cy="259045"/>
    <xdr:sp macro="" textlink="">
      <xdr:nvSpPr>
        <xdr:cNvPr id="376" name="テキスト ボックス 375"/>
        <xdr:cNvSpPr txBox="1"/>
      </xdr:nvSpPr>
      <xdr:spPr>
        <a:xfrm>
          <a:off x="6705111" y="9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2" name="直線コネクタ 401"/>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5"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6" name="直線コネクタ 405"/>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25105</xdr:rowOff>
    </xdr:from>
    <xdr:to>
      <xdr:col>15</xdr:col>
      <xdr:colOff>180975</xdr:colOff>
      <xdr:row>77</xdr:row>
      <xdr:rowOff>147129</xdr:rowOff>
    </xdr:to>
    <xdr:cxnSp macro="">
      <xdr:nvCxnSpPr>
        <xdr:cNvPr id="407" name="直線コネクタ 406"/>
        <xdr:cNvCxnSpPr/>
      </xdr:nvCxnSpPr>
      <xdr:spPr>
        <a:xfrm>
          <a:off x="9639300" y="13226755"/>
          <a:ext cx="838200" cy="12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08"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9" name="フローチャート : 判断 408"/>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0" name="フローチャート : 判断 409"/>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1" name="テキスト ボックス 410"/>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96329</xdr:rowOff>
    </xdr:from>
    <xdr:to>
      <xdr:col>15</xdr:col>
      <xdr:colOff>231775</xdr:colOff>
      <xdr:row>78</xdr:row>
      <xdr:rowOff>26479</xdr:rowOff>
    </xdr:to>
    <xdr:sp macro="" textlink="">
      <xdr:nvSpPr>
        <xdr:cNvPr id="417" name="円/楕円 416"/>
        <xdr:cNvSpPr/>
      </xdr:nvSpPr>
      <xdr:spPr>
        <a:xfrm>
          <a:off x="104267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74756</xdr:rowOff>
    </xdr:from>
    <xdr:ext cx="534377" cy="259045"/>
    <xdr:sp macro="" textlink="">
      <xdr:nvSpPr>
        <xdr:cNvPr id="418" name="普通建設事業費 （ うち新規整備　）該当値テキスト"/>
        <xdr:cNvSpPr txBox="1"/>
      </xdr:nvSpPr>
      <xdr:spPr>
        <a:xfrm>
          <a:off x="10528300" y="132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145755</xdr:rowOff>
    </xdr:from>
    <xdr:to>
      <xdr:col>14</xdr:col>
      <xdr:colOff>79375</xdr:colOff>
      <xdr:row>77</xdr:row>
      <xdr:rowOff>75905</xdr:rowOff>
    </xdr:to>
    <xdr:sp macro="" textlink="">
      <xdr:nvSpPr>
        <xdr:cNvPr id="419" name="円/楕円 418"/>
        <xdr:cNvSpPr/>
      </xdr:nvSpPr>
      <xdr:spPr>
        <a:xfrm>
          <a:off x="9588500" y="131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67032</xdr:rowOff>
    </xdr:from>
    <xdr:ext cx="534377" cy="259045"/>
    <xdr:sp macro="" textlink="">
      <xdr:nvSpPr>
        <xdr:cNvPr id="420" name="テキスト ボックス 419"/>
        <xdr:cNvSpPr txBox="1"/>
      </xdr:nvSpPr>
      <xdr:spPr>
        <a:xfrm>
          <a:off x="9372111" y="132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6" name="直線コネクタ 445"/>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9"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0" name="直線コネクタ 449"/>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88934</xdr:rowOff>
    </xdr:from>
    <xdr:to>
      <xdr:col>15</xdr:col>
      <xdr:colOff>180975</xdr:colOff>
      <xdr:row>97</xdr:row>
      <xdr:rowOff>46399</xdr:rowOff>
    </xdr:to>
    <xdr:cxnSp macro="">
      <xdr:nvCxnSpPr>
        <xdr:cNvPr id="451" name="直線コネクタ 450"/>
        <xdr:cNvCxnSpPr/>
      </xdr:nvCxnSpPr>
      <xdr:spPr>
        <a:xfrm flipV="1">
          <a:off x="9639300" y="16548134"/>
          <a:ext cx="8382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2"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3" name="フローチャート : 判断 452"/>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4" name="フローチャート : 判断 453"/>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5" name="テキスト ボックス 454"/>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38134</xdr:rowOff>
    </xdr:from>
    <xdr:to>
      <xdr:col>15</xdr:col>
      <xdr:colOff>231775</xdr:colOff>
      <xdr:row>96</xdr:row>
      <xdr:rowOff>139734</xdr:rowOff>
    </xdr:to>
    <xdr:sp macro="" textlink="">
      <xdr:nvSpPr>
        <xdr:cNvPr id="461" name="円/楕円 460"/>
        <xdr:cNvSpPr/>
      </xdr:nvSpPr>
      <xdr:spPr>
        <a:xfrm>
          <a:off x="10426700" y="16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61011</xdr:rowOff>
    </xdr:from>
    <xdr:ext cx="534377" cy="259045"/>
    <xdr:sp macro="" textlink="">
      <xdr:nvSpPr>
        <xdr:cNvPr id="462" name="普通建設事業費 （ うち更新整備　）該当値テキスト"/>
        <xdr:cNvSpPr txBox="1"/>
      </xdr:nvSpPr>
      <xdr:spPr>
        <a:xfrm>
          <a:off x="10528300" y="163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167049</xdr:rowOff>
    </xdr:from>
    <xdr:to>
      <xdr:col>14</xdr:col>
      <xdr:colOff>79375</xdr:colOff>
      <xdr:row>97</xdr:row>
      <xdr:rowOff>97199</xdr:rowOff>
    </xdr:to>
    <xdr:sp macro="" textlink="">
      <xdr:nvSpPr>
        <xdr:cNvPr id="463" name="円/楕円 462"/>
        <xdr:cNvSpPr/>
      </xdr:nvSpPr>
      <xdr:spPr>
        <a:xfrm>
          <a:off x="9588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88326</xdr:rowOff>
    </xdr:from>
    <xdr:ext cx="534377" cy="259045"/>
    <xdr:sp macro="" textlink="">
      <xdr:nvSpPr>
        <xdr:cNvPr id="464" name="テキスト ボックス 463"/>
        <xdr:cNvSpPr txBox="1"/>
      </xdr:nvSpPr>
      <xdr:spPr>
        <a:xfrm>
          <a:off x="9372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8" name="直線コネクタ 487"/>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1"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2" name="直線コネクタ 491"/>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34430</xdr:rowOff>
    </xdr:from>
    <xdr:to>
      <xdr:col>23</xdr:col>
      <xdr:colOff>517525</xdr:colOff>
      <xdr:row>37</xdr:row>
      <xdr:rowOff>88836</xdr:rowOff>
    </xdr:to>
    <xdr:cxnSp macro="">
      <xdr:nvCxnSpPr>
        <xdr:cNvPr id="493" name="直線コネクタ 492"/>
        <xdr:cNvCxnSpPr/>
      </xdr:nvCxnSpPr>
      <xdr:spPr>
        <a:xfrm>
          <a:off x="15481300" y="5692280"/>
          <a:ext cx="838200" cy="7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4"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5" name="フローチャート : 判断 494"/>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34430</xdr:rowOff>
    </xdr:from>
    <xdr:to>
      <xdr:col>22</xdr:col>
      <xdr:colOff>365125</xdr:colOff>
      <xdr:row>37</xdr:row>
      <xdr:rowOff>30581</xdr:rowOff>
    </xdr:to>
    <xdr:cxnSp macro="">
      <xdr:nvCxnSpPr>
        <xdr:cNvPr id="496" name="直線コネクタ 495"/>
        <xdr:cNvCxnSpPr/>
      </xdr:nvCxnSpPr>
      <xdr:spPr>
        <a:xfrm flipV="1">
          <a:off x="14592300" y="5692280"/>
          <a:ext cx="889000" cy="6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7" name="フローチャート : 判断 496"/>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8" name="テキスト ボックス 497"/>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30581</xdr:rowOff>
    </xdr:from>
    <xdr:to>
      <xdr:col>21</xdr:col>
      <xdr:colOff>161925</xdr:colOff>
      <xdr:row>39</xdr:row>
      <xdr:rowOff>18314</xdr:rowOff>
    </xdr:to>
    <xdr:cxnSp macro="">
      <xdr:nvCxnSpPr>
        <xdr:cNvPr id="499" name="直線コネクタ 498"/>
        <xdr:cNvCxnSpPr/>
      </xdr:nvCxnSpPr>
      <xdr:spPr>
        <a:xfrm flipV="1">
          <a:off x="13703300" y="6374231"/>
          <a:ext cx="889000" cy="3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0" name="フローチャート : 判断 499"/>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501" name="テキスト ボックス 500"/>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147091</xdr:rowOff>
    </xdr:from>
    <xdr:to>
      <xdr:col>19</xdr:col>
      <xdr:colOff>644525</xdr:colOff>
      <xdr:row>39</xdr:row>
      <xdr:rowOff>18314</xdr:rowOff>
    </xdr:to>
    <xdr:cxnSp macro="">
      <xdr:nvCxnSpPr>
        <xdr:cNvPr id="502" name="直線コネクタ 501"/>
        <xdr:cNvCxnSpPr/>
      </xdr:nvCxnSpPr>
      <xdr:spPr>
        <a:xfrm>
          <a:off x="12814300" y="6662191"/>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3" name="フローチャート : 判断 502"/>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4" name="テキスト ボックス 503"/>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5" name="フローチャート : 判断 504"/>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6" name="テキスト ボックス 505"/>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38036</xdr:rowOff>
    </xdr:from>
    <xdr:to>
      <xdr:col>23</xdr:col>
      <xdr:colOff>568325</xdr:colOff>
      <xdr:row>37</xdr:row>
      <xdr:rowOff>139636</xdr:rowOff>
    </xdr:to>
    <xdr:sp macro="" textlink="">
      <xdr:nvSpPr>
        <xdr:cNvPr id="512" name="円/楕円 511"/>
        <xdr:cNvSpPr/>
      </xdr:nvSpPr>
      <xdr:spPr>
        <a:xfrm>
          <a:off x="162687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60913</xdr:rowOff>
    </xdr:from>
    <xdr:ext cx="469744" cy="259045"/>
    <xdr:sp macro="" textlink="">
      <xdr:nvSpPr>
        <xdr:cNvPr id="513" name="災害復旧事業費該当値テキスト"/>
        <xdr:cNvSpPr txBox="1"/>
      </xdr:nvSpPr>
      <xdr:spPr>
        <a:xfrm>
          <a:off x="16370300"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155080</xdr:rowOff>
    </xdr:from>
    <xdr:to>
      <xdr:col>22</xdr:col>
      <xdr:colOff>415925</xdr:colOff>
      <xdr:row>33</xdr:row>
      <xdr:rowOff>85230</xdr:rowOff>
    </xdr:to>
    <xdr:sp macro="" textlink="">
      <xdr:nvSpPr>
        <xdr:cNvPr id="514" name="円/楕円 513"/>
        <xdr:cNvSpPr/>
      </xdr:nvSpPr>
      <xdr:spPr>
        <a:xfrm>
          <a:off x="15430500" y="5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101757</xdr:rowOff>
    </xdr:from>
    <xdr:ext cx="534377" cy="259045"/>
    <xdr:sp macro="" textlink="">
      <xdr:nvSpPr>
        <xdr:cNvPr id="515" name="テキスト ボックス 514"/>
        <xdr:cNvSpPr txBox="1"/>
      </xdr:nvSpPr>
      <xdr:spPr>
        <a:xfrm>
          <a:off x="15214111" y="5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151231</xdr:rowOff>
    </xdr:from>
    <xdr:to>
      <xdr:col>21</xdr:col>
      <xdr:colOff>212725</xdr:colOff>
      <xdr:row>37</xdr:row>
      <xdr:rowOff>81381</xdr:rowOff>
    </xdr:to>
    <xdr:sp macro="" textlink="">
      <xdr:nvSpPr>
        <xdr:cNvPr id="516" name="円/楕円 515"/>
        <xdr:cNvSpPr/>
      </xdr:nvSpPr>
      <xdr:spPr>
        <a:xfrm>
          <a:off x="14541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97908</xdr:rowOff>
    </xdr:from>
    <xdr:ext cx="469744" cy="259045"/>
    <xdr:sp macro="" textlink="">
      <xdr:nvSpPr>
        <xdr:cNvPr id="517" name="テキスト ボックス 516"/>
        <xdr:cNvSpPr txBox="1"/>
      </xdr:nvSpPr>
      <xdr:spPr>
        <a:xfrm>
          <a:off x="14357427" y="609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138964</xdr:rowOff>
    </xdr:from>
    <xdr:to>
      <xdr:col>20</xdr:col>
      <xdr:colOff>9525</xdr:colOff>
      <xdr:row>39</xdr:row>
      <xdr:rowOff>69114</xdr:rowOff>
    </xdr:to>
    <xdr:sp macro="" textlink="">
      <xdr:nvSpPr>
        <xdr:cNvPr id="518" name="円/楕円 517"/>
        <xdr:cNvSpPr/>
      </xdr:nvSpPr>
      <xdr:spPr>
        <a:xfrm>
          <a:off x="13652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60241</xdr:rowOff>
    </xdr:from>
    <xdr:ext cx="378565" cy="259045"/>
    <xdr:sp macro="" textlink="">
      <xdr:nvSpPr>
        <xdr:cNvPr id="519" name="テキスト ボックス 518"/>
        <xdr:cNvSpPr txBox="1"/>
      </xdr:nvSpPr>
      <xdr:spPr>
        <a:xfrm>
          <a:off x="13514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96291</xdr:rowOff>
    </xdr:from>
    <xdr:to>
      <xdr:col>18</xdr:col>
      <xdr:colOff>492125</xdr:colOff>
      <xdr:row>39</xdr:row>
      <xdr:rowOff>26441</xdr:rowOff>
    </xdr:to>
    <xdr:sp macro="" textlink="">
      <xdr:nvSpPr>
        <xdr:cNvPr id="520" name="円/楕円 519"/>
        <xdr:cNvSpPr/>
      </xdr:nvSpPr>
      <xdr:spPr>
        <a:xfrm>
          <a:off x="12763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17568</xdr:rowOff>
    </xdr:from>
    <xdr:ext cx="469744" cy="259045"/>
    <xdr:sp macro="" textlink="">
      <xdr:nvSpPr>
        <xdr:cNvPr id="521" name="テキスト ボックス 520"/>
        <xdr:cNvSpPr txBox="1"/>
      </xdr:nvSpPr>
      <xdr:spPr>
        <a:xfrm>
          <a:off x="12579427" y="67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6" name="直線コネクタ 595"/>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7"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8" name="直線コネクタ 597"/>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9"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0" name="直線コネクタ 599"/>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116758</xdr:rowOff>
    </xdr:from>
    <xdr:to>
      <xdr:col>23</xdr:col>
      <xdr:colOff>517525</xdr:colOff>
      <xdr:row>74</xdr:row>
      <xdr:rowOff>161009</xdr:rowOff>
    </xdr:to>
    <xdr:cxnSp macro="">
      <xdr:nvCxnSpPr>
        <xdr:cNvPr id="601" name="直線コネクタ 600"/>
        <xdr:cNvCxnSpPr/>
      </xdr:nvCxnSpPr>
      <xdr:spPr>
        <a:xfrm>
          <a:off x="15481300" y="12804058"/>
          <a:ext cx="8382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2"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3" name="フローチャート : 判断 602"/>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75725</xdr:rowOff>
    </xdr:from>
    <xdr:to>
      <xdr:col>22</xdr:col>
      <xdr:colOff>365125</xdr:colOff>
      <xdr:row>74</xdr:row>
      <xdr:rowOff>116758</xdr:rowOff>
    </xdr:to>
    <xdr:cxnSp macro="">
      <xdr:nvCxnSpPr>
        <xdr:cNvPr id="604" name="直線コネクタ 603"/>
        <xdr:cNvCxnSpPr/>
      </xdr:nvCxnSpPr>
      <xdr:spPr>
        <a:xfrm>
          <a:off x="14592300" y="12763025"/>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5" name="フローチャート : 判断 604"/>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6" name="テキスト ボックス 605"/>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75725</xdr:rowOff>
    </xdr:from>
    <xdr:to>
      <xdr:col>21</xdr:col>
      <xdr:colOff>161925</xdr:colOff>
      <xdr:row>74</xdr:row>
      <xdr:rowOff>135177</xdr:rowOff>
    </xdr:to>
    <xdr:cxnSp macro="">
      <xdr:nvCxnSpPr>
        <xdr:cNvPr id="607" name="直線コネクタ 606"/>
        <xdr:cNvCxnSpPr/>
      </xdr:nvCxnSpPr>
      <xdr:spPr>
        <a:xfrm flipV="1">
          <a:off x="13703300" y="12763025"/>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8" name="フローチャート : 判断 607"/>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9" name="テキスト ボックス 608"/>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78925</xdr:rowOff>
    </xdr:from>
    <xdr:to>
      <xdr:col>19</xdr:col>
      <xdr:colOff>644525</xdr:colOff>
      <xdr:row>74</xdr:row>
      <xdr:rowOff>135177</xdr:rowOff>
    </xdr:to>
    <xdr:cxnSp macro="">
      <xdr:nvCxnSpPr>
        <xdr:cNvPr id="610" name="直線コネクタ 609"/>
        <xdr:cNvCxnSpPr/>
      </xdr:nvCxnSpPr>
      <xdr:spPr>
        <a:xfrm>
          <a:off x="12814300" y="12766225"/>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1" name="フローチャート : 判断 610"/>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2" name="テキスト ボックス 611"/>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3" name="フローチャート : 判断 612"/>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4" name="テキスト ボックス 613"/>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110209</xdr:rowOff>
    </xdr:from>
    <xdr:to>
      <xdr:col>23</xdr:col>
      <xdr:colOff>568325</xdr:colOff>
      <xdr:row>75</xdr:row>
      <xdr:rowOff>40359</xdr:rowOff>
    </xdr:to>
    <xdr:sp macro="" textlink="">
      <xdr:nvSpPr>
        <xdr:cNvPr id="620" name="円/楕円 619"/>
        <xdr:cNvSpPr/>
      </xdr:nvSpPr>
      <xdr:spPr>
        <a:xfrm>
          <a:off x="162687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133086</xdr:rowOff>
    </xdr:from>
    <xdr:ext cx="534377" cy="259045"/>
    <xdr:sp macro="" textlink="">
      <xdr:nvSpPr>
        <xdr:cNvPr id="621" name="公債費該当値テキスト"/>
        <xdr:cNvSpPr txBox="1"/>
      </xdr:nvSpPr>
      <xdr:spPr>
        <a:xfrm>
          <a:off x="16370300" y="126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65958</xdr:rowOff>
    </xdr:from>
    <xdr:to>
      <xdr:col>22</xdr:col>
      <xdr:colOff>415925</xdr:colOff>
      <xdr:row>74</xdr:row>
      <xdr:rowOff>167558</xdr:rowOff>
    </xdr:to>
    <xdr:sp macro="" textlink="">
      <xdr:nvSpPr>
        <xdr:cNvPr id="622" name="円/楕円 621"/>
        <xdr:cNvSpPr/>
      </xdr:nvSpPr>
      <xdr:spPr>
        <a:xfrm>
          <a:off x="15430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12635</xdr:rowOff>
    </xdr:from>
    <xdr:ext cx="534377" cy="259045"/>
    <xdr:sp macro="" textlink="">
      <xdr:nvSpPr>
        <xdr:cNvPr id="623" name="テキスト ボックス 622"/>
        <xdr:cNvSpPr txBox="1"/>
      </xdr:nvSpPr>
      <xdr:spPr>
        <a:xfrm>
          <a:off x="15214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24925</xdr:rowOff>
    </xdr:from>
    <xdr:to>
      <xdr:col>21</xdr:col>
      <xdr:colOff>212725</xdr:colOff>
      <xdr:row>74</xdr:row>
      <xdr:rowOff>126525</xdr:rowOff>
    </xdr:to>
    <xdr:sp macro="" textlink="">
      <xdr:nvSpPr>
        <xdr:cNvPr id="624" name="円/楕円 623"/>
        <xdr:cNvSpPr/>
      </xdr:nvSpPr>
      <xdr:spPr>
        <a:xfrm>
          <a:off x="14541500" y="127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143052</xdr:rowOff>
    </xdr:from>
    <xdr:ext cx="534377" cy="259045"/>
    <xdr:sp macro="" textlink="">
      <xdr:nvSpPr>
        <xdr:cNvPr id="625" name="テキスト ボックス 624"/>
        <xdr:cNvSpPr txBox="1"/>
      </xdr:nvSpPr>
      <xdr:spPr>
        <a:xfrm>
          <a:off x="14325111" y="124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84377</xdr:rowOff>
    </xdr:from>
    <xdr:to>
      <xdr:col>20</xdr:col>
      <xdr:colOff>9525</xdr:colOff>
      <xdr:row>75</xdr:row>
      <xdr:rowOff>14527</xdr:rowOff>
    </xdr:to>
    <xdr:sp macro="" textlink="">
      <xdr:nvSpPr>
        <xdr:cNvPr id="626" name="円/楕円 625"/>
        <xdr:cNvSpPr/>
      </xdr:nvSpPr>
      <xdr:spPr>
        <a:xfrm>
          <a:off x="13652500" y="12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31054</xdr:rowOff>
    </xdr:from>
    <xdr:ext cx="534377" cy="259045"/>
    <xdr:sp macro="" textlink="">
      <xdr:nvSpPr>
        <xdr:cNvPr id="627" name="テキスト ボックス 626"/>
        <xdr:cNvSpPr txBox="1"/>
      </xdr:nvSpPr>
      <xdr:spPr>
        <a:xfrm>
          <a:off x="13436111" y="125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28125</xdr:rowOff>
    </xdr:from>
    <xdr:to>
      <xdr:col>18</xdr:col>
      <xdr:colOff>492125</xdr:colOff>
      <xdr:row>74</xdr:row>
      <xdr:rowOff>129725</xdr:rowOff>
    </xdr:to>
    <xdr:sp macro="" textlink="">
      <xdr:nvSpPr>
        <xdr:cNvPr id="628" name="円/楕円 627"/>
        <xdr:cNvSpPr/>
      </xdr:nvSpPr>
      <xdr:spPr>
        <a:xfrm>
          <a:off x="12763500" y="127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146252</xdr:rowOff>
    </xdr:from>
    <xdr:ext cx="534377" cy="259045"/>
    <xdr:sp macro="" textlink="">
      <xdr:nvSpPr>
        <xdr:cNvPr id="629" name="テキスト ボックス 628"/>
        <xdr:cNvSpPr txBox="1"/>
      </xdr:nvSpPr>
      <xdr:spPr>
        <a:xfrm>
          <a:off x="12547111" y="124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79654</xdr:rowOff>
    </xdr:from>
    <xdr:to>
      <xdr:col>23</xdr:col>
      <xdr:colOff>517525</xdr:colOff>
      <xdr:row>96</xdr:row>
      <xdr:rowOff>151758</xdr:rowOff>
    </xdr:to>
    <xdr:cxnSp macro="">
      <xdr:nvCxnSpPr>
        <xdr:cNvPr id="658" name="直線コネクタ 657"/>
        <xdr:cNvCxnSpPr/>
      </xdr:nvCxnSpPr>
      <xdr:spPr>
        <a:xfrm flipV="1">
          <a:off x="15481300" y="16538854"/>
          <a:ext cx="8382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59"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9589</xdr:rowOff>
    </xdr:from>
    <xdr:to>
      <xdr:col>22</xdr:col>
      <xdr:colOff>365125</xdr:colOff>
      <xdr:row>96</xdr:row>
      <xdr:rowOff>151758</xdr:rowOff>
    </xdr:to>
    <xdr:cxnSp macro="">
      <xdr:nvCxnSpPr>
        <xdr:cNvPr id="661" name="直線コネクタ 660"/>
        <xdr:cNvCxnSpPr/>
      </xdr:nvCxnSpPr>
      <xdr:spPr>
        <a:xfrm>
          <a:off x="14592300" y="16468789"/>
          <a:ext cx="889000" cy="1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2" name="フローチャート : 判断 661"/>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3" name="テキスト ボックス 662"/>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9589</xdr:rowOff>
    </xdr:from>
    <xdr:to>
      <xdr:col>21</xdr:col>
      <xdr:colOff>161925</xdr:colOff>
      <xdr:row>97</xdr:row>
      <xdr:rowOff>236</xdr:rowOff>
    </xdr:to>
    <xdr:cxnSp macro="">
      <xdr:nvCxnSpPr>
        <xdr:cNvPr id="664" name="直線コネクタ 663"/>
        <xdr:cNvCxnSpPr/>
      </xdr:nvCxnSpPr>
      <xdr:spPr>
        <a:xfrm flipV="1">
          <a:off x="13703300" y="16468789"/>
          <a:ext cx="889000" cy="1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5" name="フローチャート : 判断 664"/>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6" name="テキスト ボックス 665"/>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236</xdr:rowOff>
    </xdr:from>
    <xdr:to>
      <xdr:col>19</xdr:col>
      <xdr:colOff>644525</xdr:colOff>
      <xdr:row>98</xdr:row>
      <xdr:rowOff>8750</xdr:rowOff>
    </xdr:to>
    <xdr:cxnSp macro="">
      <xdr:nvCxnSpPr>
        <xdr:cNvPr id="667" name="直線コネクタ 666"/>
        <xdr:cNvCxnSpPr/>
      </xdr:nvCxnSpPr>
      <xdr:spPr>
        <a:xfrm flipV="1">
          <a:off x="12814300" y="16630886"/>
          <a:ext cx="889000" cy="1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68" name="フローチャート : 判断 667"/>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69" name="テキスト ボックス 668"/>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0" name="フローチャート : 判断 669"/>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1" name="テキスト ボックス 670"/>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28854</xdr:rowOff>
    </xdr:from>
    <xdr:to>
      <xdr:col>23</xdr:col>
      <xdr:colOff>568325</xdr:colOff>
      <xdr:row>96</xdr:row>
      <xdr:rowOff>130454</xdr:rowOff>
    </xdr:to>
    <xdr:sp macro="" textlink="">
      <xdr:nvSpPr>
        <xdr:cNvPr id="677" name="円/楕円 676"/>
        <xdr:cNvSpPr/>
      </xdr:nvSpPr>
      <xdr:spPr>
        <a:xfrm>
          <a:off x="162687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51731</xdr:rowOff>
    </xdr:from>
    <xdr:ext cx="534377" cy="259045"/>
    <xdr:sp macro="" textlink="">
      <xdr:nvSpPr>
        <xdr:cNvPr id="678" name="積立金該当値テキスト"/>
        <xdr:cNvSpPr txBox="1"/>
      </xdr:nvSpPr>
      <xdr:spPr>
        <a:xfrm>
          <a:off x="16370300" y="1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100958</xdr:rowOff>
    </xdr:from>
    <xdr:to>
      <xdr:col>22</xdr:col>
      <xdr:colOff>415925</xdr:colOff>
      <xdr:row>97</xdr:row>
      <xdr:rowOff>31108</xdr:rowOff>
    </xdr:to>
    <xdr:sp macro="" textlink="">
      <xdr:nvSpPr>
        <xdr:cNvPr id="679" name="円/楕円 678"/>
        <xdr:cNvSpPr/>
      </xdr:nvSpPr>
      <xdr:spPr>
        <a:xfrm>
          <a:off x="15430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47635</xdr:rowOff>
    </xdr:from>
    <xdr:ext cx="534377" cy="259045"/>
    <xdr:sp macro="" textlink="">
      <xdr:nvSpPr>
        <xdr:cNvPr id="680" name="テキスト ボックス 679"/>
        <xdr:cNvSpPr txBox="1"/>
      </xdr:nvSpPr>
      <xdr:spPr>
        <a:xfrm>
          <a:off x="15214111" y="163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130239</xdr:rowOff>
    </xdr:from>
    <xdr:to>
      <xdr:col>21</xdr:col>
      <xdr:colOff>212725</xdr:colOff>
      <xdr:row>96</xdr:row>
      <xdr:rowOff>60389</xdr:rowOff>
    </xdr:to>
    <xdr:sp macro="" textlink="">
      <xdr:nvSpPr>
        <xdr:cNvPr id="681" name="円/楕円 680"/>
        <xdr:cNvSpPr/>
      </xdr:nvSpPr>
      <xdr:spPr>
        <a:xfrm>
          <a:off x="14541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76916</xdr:rowOff>
    </xdr:from>
    <xdr:ext cx="534377" cy="259045"/>
    <xdr:sp macro="" textlink="">
      <xdr:nvSpPr>
        <xdr:cNvPr id="682" name="テキスト ボックス 681"/>
        <xdr:cNvSpPr txBox="1"/>
      </xdr:nvSpPr>
      <xdr:spPr>
        <a:xfrm>
          <a:off x="14325111" y="161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120886</xdr:rowOff>
    </xdr:from>
    <xdr:to>
      <xdr:col>20</xdr:col>
      <xdr:colOff>9525</xdr:colOff>
      <xdr:row>97</xdr:row>
      <xdr:rowOff>51036</xdr:rowOff>
    </xdr:to>
    <xdr:sp macro="" textlink="">
      <xdr:nvSpPr>
        <xdr:cNvPr id="683" name="円/楕円 682"/>
        <xdr:cNvSpPr/>
      </xdr:nvSpPr>
      <xdr:spPr>
        <a:xfrm>
          <a:off x="13652500" y="165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42163</xdr:rowOff>
    </xdr:from>
    <xdr:ext cx="534377" cy="259045"/>
    <xdr:sp macro="" textlink="">
      <xdr:nvSpPr>
        <xdr:cNvPr id="684" name="テキスト ボックス 683"/>
        <xdr:cNvSpPr txBox="1"/>
      </xdr:nvSpPr>
      <xdr:spPr>
        <a:xfrm>
          <a:off x="13436111" y="16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129400</xdr:rowOff>
    </xdr:from>
    <xdr:to>
      <xdr:col>18</xdr:col>
      <xdr:colOff>492125</xdr:colOff>
      <xdr:row>98</xdr:row>
      <xdr:rowOff>59550</xdr:rowOff>
    </xdr:to>
    <xdr:sp macro="" textlink="">
      <xdr:nvSpPr>
        <xdr:cNvPr id="685" name="円/楕円 684"/>
        <xdr:cNvSpPr/>
      </xdr:nvSpPr>
      <xdr:spPr>
        <a:xfrm>
          <a:off x="12763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50677</xdr:rowOff>
    </xdr:from>
    <xdr:ext cx="534377" cy="259045"/>
    <xdr:sp macro="" textlink="">
      <xdr:nvSpPr>
        <xdr:cNvPr id="686" name="テキスト ボックス 685"/>
        <xdr:cNvSpPr txBox="1"/>
      </xdr:nvSpPr>
      <xdr:spPr>
        <a:xfrm>
          <a:off x="12547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41021</xdr:rowOff>
    </xdr:from>
    <xdr:to>
      <xdr:col>32</xdr:col>
      <xdr:colOff>187325</xdr:colOff>
      <xdr:row>37</xdr:row>
      <xdr:rowOff>90551</xdr:rowOff>
    </xdr:to>
    <xdr:cxnSp macro="">
      <xdr:nvCxnSpPr>
        <xdr:cNvPr id="715" name="直線コネクタ 714"/>
        <xdr:cNvCxnSpPr/>
      </xdr:nvCxnSpPr>
      <xdr:spPr>
        <a:xfrm flipV="1">
          <a:off x="21323300" y="6384671"/>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6"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90551</xdr:rowOff>
    </xdr:from>
    <xdr:to>
      <xdr:col>31</xdr:col>
      <xdr:colOff>34925</xdr:colOff>
      <xdr:row>38</xdr:row>
      <xdr:rowOff>97904</xdr:rowOff>
    </xdr:to>
    <xdr:cxnSp macro="">
      <xdr:nvCxnSpPr>
        <xdr:cNvPr id="718" name="直線コネクタ 717"/>
        <xdr:cNvCxnSpPr/>
      </xdr:nvCxnSpPr>
      <xdr:spPr>
        <a:xfrm flipV="1">
          <a:off x="20434300" y="6434201"/>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19" name="フローチャート : 判断 718"/>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0" name="テキスト ボックス 719"/>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95390</xdr:rowOff>
    </xdr:from>
    <xdr:to>
      <xdr:col>29</xdr:col>
      <xdr:colOff>517525</xdr:colOff>
      <xdr:row>38</xdr:row>
      <xdr:rowOff>97904</xdr:rowOff>
    </xdr:to>
    <xdr:cxnSp macro="">
      <xdr:nvCxnSpPr>
        <xdr:cNvPr id="721" name="直線コネクタ 720"/>
        <xdr:cNvCxnSpPr/>
      </xdr:nvCxnSpPr>
      <xdr:spPr>
        <a:xfrm>
          <a:off x="19545300" y="661049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2" name="フローチャート : 判断 721"/>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3" name="テキスト ボックス 722"/>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95390</xdr:rowOff>
    </xdr:from>
    <xdr:to>
      <xdr:col>28</xdr:col>
      <xdr:colOff>314325</xdr:colOff>
      <xdr:row>38</xdr:row>
      <xdr:rowOff>105219</xdr:rowOff>
    </xdr:to>
    <xdr:cxnSp macro="">
      <xdr:nvCxnSpPr>
        <xdr:cNvPr id="724" name="直線コネクタ 723"/>
        <xdr:cNvCxnSpPr/>
      </xdr:nvCxnSpPr>
      <xdr:spPr>
        <a:xfrm flipV="1">
          <a:off x="18656300" y="661049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5" name="フローチャート : 判断 724"/>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6" name="テキスト ボックス 725"/>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7" name="フローチャート : 判断 726"/>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28" name="テキスト ボックス 727"/>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161671</xdr:rowOff>
    </xdr:from>
    <xdr:to>
      <xdr:col>32</xdr:col>
      <xdr:colOff>238125</xdr:colOff>
      <xdr:row>37</xdr:row>
      <xdr:rowOff>91821</xdr:rowOff>
    </xdr:to>
    <xdr:sp macro="" textlink="">
      <xdr:nvSpPr>
        <xdr:cNvPr id="734" name="円/楕円 733"/>
        <xdr:cNvSpPr/>
      </xdr:nvSpPr>
      <xdr:spPr>
        <a:xfrm>
          <a:off x="221107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13098</xdr:rowOff>
    </xdr:from>
    <xdr:ext cx="469744" cy="259045"/>
    <xdr:sp macro="" textlink="">
      <xdr:nvSpPr>
        <xdr:cNvPr id="735" name="投資及び出資金該当値テキスト"/>
        <xdr:cNvSpPr txBox="1"/>
      </xdr:nvSpPr>
      <xdr:spPr>
        <a:xfrm>
          <a:off x="22212300"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39751</xdr:rowOff>
    </xdr:from>
    <xdr:to>
      <xdr:col>31</xdr:col>
      <xdr:colOff>85725</xdr:colOff>
      <xdr:row>37</xdr:row>
      <xdr:rowOff>141351</xdr:rowOff>
    </xdr:to>
    <xdr:sp macro="" textlink="">
      <xdr:nvSpPr>
        <xdr:cNvPr id="736" name="円/楕円 735"/>
        <xdr:cNvSpPr/>
      </xdr:nvSpPr>
      <xdr:spPr>
        <a:xfrm>
          <a:off x="21272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157878</xdr:rowOff>
    </xdr:from>
    <xdr:ext cx="469744" cy="259045"/>
    <xdr:sp macro="" textlink="">
      <xdr:nvSpPr>
        <xdr:cNvPr id="737" name="テキスト ボックス 736"/>
        <xdr:cNvSpPr txBox="1"/>
      </xdr:nvSpPr>
      <xdr:spPr>
        <a:xfrm>
          <a:off x="21088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47104</xdr:rowOff>
    </xdr:from>
    <xdr:to>
      <xdr:col>29</xdr:col>
      <xdr:colOff>568325</xdr:colOff>
      <xdr:row>38</xdr:row>
      <xdr:rowOff>148704</xdr:rowOff>
    </xdr:to>
    <xdr:sp macro="" textlink="">
      <xdr:nvSpPr>
        <xdr:cNvPr id="738" name="円/楕円 737"/>
        <xdr:cNvSpPr/>
      </xdr:nvSpPr>
      <xdr:spPr>
        <a:xfrm>
          <a:off x="20383500" y="65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165231</xdr:rowOff>
    </xdr:from>
    <xdr:ext cx="469744" cy="259045"/>
    <xdr:sp macro="" textlink="">
      <xdr:nvSpPr>
        <xdr:cNvPr id="739" name="テキスト ボックス 738"/>
        <xdr:cNvSpPr txBox="1"/>
      </xdr:nvSpPr>
      <xdr:spPr>
        <a:xfrm>
          <a:off x="20199427" y="63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44590</xdr:rowOff>
    </xdr:from>
    <xdr:to>
      <xdr:col>28</xdr:col>
      <xdr:colOff>365125</xdr:colOff>
      <xdr:row>38</xdr:row>
      <xdr:rowOff>146190</xdr:rowOff>
    </xdr:to>
    <xdr:sp macro="" textlink="">
      <xdr:nvSpPr>
        <xdr:cNvPr id="740" name="円/楕円 739"/>
        <xdr:cNvSpPr/>
      </xdr:nvSpPr>
      <xdr:spPr>
        <a:xfrm>
          <a:off x="19494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162717</xdr:rowOff>
    </xdr:from>
    <xdr:ext cx="469744" cy="259045"/>
    <xdr:sp macro="" textlink="">
      <xdr:nvSpPr>
        <xdr:cNvPr id="741" name="テキスト ボックス 740"/>
        <xdr:cNvSpPr txBox="1"/>
      </xdr:nvSpPr>
      <xdr:spPr>
        <a:xfrm>
          <a:off x="19310427" y="63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54419</xdr:rowOff>
    </xdr:from>
    <xdr:to>
      <xdr:col>27</xdr:col>
      <xdr:colOff>161925</xdr:colOff>
      <xdr:row>38</xdr:row>
      <xdr:rowOff>156019</xdr:rowOff>
    </xdr:to>
    <xdr:sp macro="" textlink="">
      <xdr:nvSpPr>
        <xdr:cNvPr id="742" name="円/楕円 741"/>
        <xdr:cNvSpPr/>
      </xdr:nvSpPr>
      <xdr:spPr>
        <a:xfrm>
          <a:off x="18605500" y="65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1097</xdr:rowOff>
    </xdr:from>
    <xdr:ext cx="469744" cy="259045"/>
    <xdr:sp macro="" textlink="">
      <xdr:nvSpPr>
        <xdr:cNvPr id="743" name="テキスト ボックス 742"/>
        <xdr:cNvSpPr txBox="1"/>
      </xdr:nvSpPr>
      <xdr:spPr>
        <a:xfrm>
          <a:off x="18421427" y="634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5" name="直線コネクタ 764"/>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8"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9" name="直線コネクタ 768"/>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110073</xdr:rowOff>
    </xdr:from>
    <xdr:to>
      <xdr:col>32</xdr:col>
      <xdr:colOff>187325</xdr:colOff>
      <xdr:row>57</xdr:row>
      <xdr:rowOff>127264</xdr:rowOff>
    </xdr:to>
    <xdr:cxnSp macro="">
      <xdr:nvCxnSpPr>
        <xdr:cNvPr id="770" name="直線コネクタ 769"/>
        <xdr:cNvCxnSpPr/>
      </xdr:nvCxnSpPr>
      <xdr:spPr>
        <a:xfrm flipV="1">
          <a:off x="21323300" y="988272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1"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2" name="フローチャート : 判断 771"/>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127264</xdr:rowOff>
    </xdr:from>
    <xdr:to>
      <xdr:col>31</xdr:col>
      <xdr:colOff>34925</xdr:colOff>
      <xdr:row>57</xdr:row>
      <xdr:rowOff>158239</xdr:rowOff>
    </xdr:to>
    <xdr:cxnSp macro="">
      <xdr:nvCxnSpPr>
        <xdr:cNvPr id="773" name="直線コネクタ 772"/>
        <xdr:cNvCxnSpPr/>
      </xdr:nvCxnSpPr>
      <xdr:spPr>
        <a:xfrm flipV="1">
          <a:off x="20434300" y="989991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4" name="フローチャート : 判断 773"/>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5" name="テキスト ボックス 774"/>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101798</xdr:rowOff>
    </xdr:from>
    <xdr:to>
      <xdr:col>29</xdr:col>
      <xdr:colOff>517525</xdr:colOff>
      <xdr:row>57</xdr:row>
      <xdr:rowOff>158239</xdr:rowOff>
    </xdr:to>
    <xdr:cxnSp macro="">
      <xdr:nvCxnSpPr>
        <xdr:cNvPr id="776" name="直線コネクタ 775"/>
        <xdr:cNvCxnSpPr/>
      </xdr:nvCxnSpPr>
      <xdr:spPr>
        <a:xfrm>
          <a:off x="19545300" y="9874448"/>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7" name="フローチャート : 判断 776"/>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78" name="テキスト ボックス 777"/>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101798</xdr:rowOff>
    </xdr:from>
    <xdr:to>
      <xdr:col>28</xdr:col>
      <xdr:colOff>314325</xdr:colOff>
      <xdr:row>57</xdr:row>
      <xdr:rowOff>160868</xdr:rowOff>
    </xdr:to>
    <xdr:cxnSp macro="">
      <xdr:nvCxnSpPr>
        <xdr:cNvPr id="779" name="直線コネクタ 778"/>
        <xdr:cNvCxnSpPr/>
      </xdr:nvCxnSpPr>
      <xdr:spPr>
        <a:xfrm flipV="1">
          <a:off x="18656300" y="9874448"/>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0" name="フローチャート : 判断 779"/>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1" name="テキスト ボックス 780"/>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2" name="フローチャート : 判断 781"/>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3" name="テキスト ボックス 782"/>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59273</xdr:rowOff>
    </xdr:from>
    <xdr:to>
      <xdr:col>32</xdr:col>
      <xdr:colOff>238125</xdr:colOff>
      <xdr:row>57</xdr:row>
      <xdr:rowOff>160873</xdr:rowOff>
    </xdr:to>
    <xdr:sp macro="" textlink="">
      <xdr:nvSpPr>
        <xdr:cNvPr id="789" name="円/楕円 788"/>
        <xdr:cNvSpPr/>
      </xdr:nvSpPr>
      <xdr:spPr>
        <a:xfrm>
          <a:off x="22110700" y="9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82150</xdr:rowOff>
    </xdr:from>
    <xdr:ext cx="469744" cy="259045"/>
    <xdr:sp macro="" textlink="">
      <xdr:nvSpPr>
        <xdr:cNvPr id="790" name="貸付金該当値テキスト"/>
        <xdr:cNvSpPr txBox="1"/>
      </xdr:nvSpPr>
      <xdr:spPr>
        <a:xfrm>
          <a:off x="22212300" y="968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76464</xdr:rowOff>
    </xdr:from>
    <xdr:to>
      <xdr:col>31</xdr:col>
      <xdr:colOff>85725</xdr:colOff>
      <xdr:row>58</xdr:row>
      <xdr:rowOff>6614</xdr:rowOff>
    </xdr:to>
    <xdr:sp macro="" textlink="">
      <xdr:nvSpPr>
        <xdr:cNvPr id="791" name="円/楕円 790"/>
        <xdr:cNvSpPr/>
      </xdr:nvSpPr>
      <xdr:spPr>
        <a:xfrm>
          <a:off x="21272500" y="98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23141</xdr:rowOff>
    </xdr:from>
    <xdr:ext cx="469744" cy="259045"/>
    <xdr:sp macro="" textlink="">
      <xdr:nvSpPr>
        <xdr:cNvPr id="792" name="テキスト ボックス 791"/>
        <xdr:cNvSpPr txBox="1"/>
      </xdr:nvSpPr>
      <xdr:spPr>
        <a:xfrm>
          <a:off x="21088427" y="96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107439</xdr:rowOff>
    </xdr:from>
    <xdr:to>
      <xdr:col>29</xdr:col>
      <xdr:colOff>568325</xdr:colOff>
      <xdr:row>58</xdr:row>
      <xdr:rowOff>37589</xdr:rowOff>
    </xdr:to>
    <xdr:sp macro="" textlink="">
      <xdr:nvSpPr>
        <xdr:cNvPr id="793" name="円/楕円 792"/>
        <xdr:cNvSpPr/>
      </xdr:nvSpPr>
      <xdr:spPr>
        <a:xfrm>
          <a:off x="20383500" y="9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54116</xdr:rowOff>
    </xdr:from>
    <xdr:ext cx="469744" cy="259045"/>
    <xdr:sp macro="" textlink="">
      <xdr:nvSpPr>
        <xdr:cNvPr id="794" name="テキスト ボックス 793"/>
        <xdr:cNvSpPr txBox="1"/>
      </xdr:nvSpPr>
      <xdr:spPr>
        <a:xfrm>
          <a:off x="20199427" y="965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50998</xdr:rowOff>
    </xdr:from>
    <xdr:to>
      <xdr:col>28</xdr:col>
      <xdr:colOff>365125</xdr:colOff>
      <xdr:row>57</xdr:row>
      <xdr:rowOff>152598</xdr:rowOff>
    </xdr:to>
    <xdr:sp macro="" textlink="">
      <xdr:nvSpPr>
        <xdr:cNvPr id="795" name="円/楕円 794"/>
        <xdr:cNvSpPr/>
      </xdr:nvSpPr>
      <xdr:spPr>
        <a:xfrm>
          <a:off x="19494500" y="9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169125</xdr:rowOff>
    </xdr:from>
    <xdr:ext cx="469744" cy="259045"/>
    <xdr:sp macro="" textlink="">
      <xdr:nvSpPr>
        <xdr:cNvPr id="796" name="テキスト ボックス 795"/>
        <xdr:cNvSpPr txBox="1"/>
      </xdr:nvSpPr>
      <xdr:spPr>
        <a:xfrm>
          <a:off x="19310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110068</xdr:rowOff>
    </xdr:from>
    <xdr:to>
      <xdr:col>27</xdr:col>
      <xdr:colOff>161925</xdr:colOff>
      <xdr:row>58</xdr:row>
      <xdr:rowOff>40218</xdr:rowOff>
    </xdr:to>
    <xdr:sp macro="" textlink="">
      <xdr:nvSpPr>
        <xdr:cNvPr id="797" name="円/楕円 796"/>
        <xdr:cNvSpPr/>
      </xdr:nvSpPr>
      <xdr:spPr>
        <a:xfrm>
          <a:off x="18605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31345</xdr:rowOff>
    </xdr:from>
    <xdr:ext cx="469744" cy="259045"/>
    <xdr:sp macro="" textlink="">
      <xdr:nvSpPr>
        <xdr:cNvPr id="798" name="テキスト ボックス 797"/>
        <xdr:cNvSpPr txBox="1"/>
      </xdr:nvSpPr>
      <xdr:spPr>
        <a:xfrm>
          <a:off x="18421427" y="99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1" name="直線コネクタ 820"/>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2"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3" name="直線コネクタ 822"/>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4"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5" name="直線コネクタ 824"/>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44237</xdr:rowOff>
    </xdr:from>
    <xdr:to>
      <xdr:col>32</xdr:col>
      <xdr:colOff>187325</xdr:colOff>
      <xdr:row>75</xdr:row>
      <xdr:rowOff>92083</xdr:rowOff>
    </xdr:to>
    <xdr:cxnSp macro="">
      <xdr:nvCxnSpPr>
        <xdr:cNvPr id="826" name="直線コネクタ 825"/>
        <xdr:cNvCxnSpPr/>
      </xdr:nvCxnSpPr>
      <xdr:spPr>
        <a:xfrm flipV="1">
          <a:off x="21323300" y="12902987"/>
          <a:ext cx="8382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7"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8" name="フローチャート : 判断 827"/>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92083</xdr:rowOff>
    </xdr:from>
    <xdr:to>
      <xdr:col>31</xdr:col>
      <xdr:colOff>34925</xdr:colOff>
      <xdr:row>75</xdr:row>
      <xdr:rowOff>123858</xdr:rowOff>
    </xdr:to>
    <xdr:cxnSp macro="">
      <xdr:nvCxnSpPr>
        <xdr:cNvPr id="829" name="直線コネクタ 828"/>
        <xdr:cNvCxnSpPr/>
      </xdr:nvCxnSpPr>
      <xdr:spPr>
        <a:xfrm flipV="1">
          <a:off x="20434300" y="12950833"/>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0" name="フローチャート : 判断 829"/>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1" name="テキスト ボックス 830"/>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123858</xdr:rowOff>
    </xdr:from>
    <xdr:to>
      <xdr:col>29</xdr:col>
      <xdr:colOff>517525</xdr:colOff>
      <xdr:row>75</xdr:row>
      <xdr:rowOff>166973</xdr:rowOff>
    </xdr:to>
    <xdr:cxnSp macro="">
      <xdr:nvCxnSpPr>
        <xdr:cNvPr id="832" name="直線コネクタ 831"/>
        <xdr:cNvCxnSpPr/>
      </xdr:nvCxnSpPr>
      <xdr:spPr>
        <a:xfrm flipV="1">
          <a:off x="19545300" y="12982608"/>
          <a:ext cx="8890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3" name="フローチャート : 判断 832"/>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4" name="テキスト ボックス 833"/>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166973</xdr:rowOff>
    </xdr:from>
    <xdr:to>
      <xdr:col>28</xdr:col>
      <xdr:colOff>314325</xdr:colOff>
      <xdr:row>76</xdr:row>
      <xdr:rowOff>21148</xdr:rowOff>
    </xdr:to>
    <xdr:cxnSp macro="">
      <xdr:nvCxnSpPr>
        <xdr:cNvPr id="835" name="直線コネクタ 834"/>
        <xdr:cNvCxnSpPr/>
      </xdr:nvCxnSpPr>
      <xdr:spPr>
        <a:xfrm flipV="1">
          <a:off x="18656300" y="13025723"/>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6" name="フローチャート : 判断 835"/>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7" name="テキスト ボックス 836"/>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38" name="フローチャート : 判断 837"/>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39" name="テキスト ボックス 838"/>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164887</xdr:rowOff>
    </xdr:from>
    <xdr:to>
      <xdr:col>32</xdr:col>
      <xdr:colOff>238125</xdr:colOff>
      <xdr:row>75</xdr:row>
      <xdr:rowOff>95037</xdr:rowOff>
    </xdr:to>
    <xdr:sp macro="" textlink="">
      <xdr:nvSpPr>
        <xdr:cNvPr id="845" name="円/楕円 844"/>
        <xdr:cNvSpPr/>
      </xdr:nvSpPr>
      <xdr:spPr>
        <a:xfrm>
          <a:off x="22110700" y="12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16314</xdr:rowOff>
    </xdr:from>
    <xdr:ext cx="534377" cy="259045"/>
    <xdr:sp macro="" textlink="">
      <xdr:nvSpPr>
        <xdr:cNvPr id="846" name="繰出金該当値テキスト"/>
        <xdr:cNvSpPr txBox="1"/>
      </xdr:nvSpPr>
      <xdr:spPr>
        <a:xfrm>
          <a:off x="22212300" y="127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41283</xdr:rowOff>
    </xdr:from>
    <xdr:to>
      <xdr:col>31</xdr:col>
      <xdr:colOff>85725</xdr:colOff>
      <xdr:row>75</xdr:row>
      <xdr:rowOff>142883</xdr:rowOff>
    </xdr:to>
    <xdr:sp macro="" textlink="">
      <xdr:nvSpPr>
        <xdr:cNvPr id="847" name="円/楕円 846"/>
        <xdr:cNvSpPr/>
      </xdr:nvSpPr>
      <xdr:spPr>
        <a:xfrm>
          <a:off x="21272500" y="129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159410</xdr:rowOff>
    </xdr:from>
    <xdr:ext cx="534377" cy="259045"/>
    <xdr:sp macro="" textlink="">
      <xdr:nvSpPr>
        <xdr:cNvPr id="848" name="テキスト ボックス 847"/>
        <xdr:cNvSpPr txBox="1"/>
      </xdr:nvSpPr>
      <xdr:spPr>
        <a:xfrm>
          <a:off x="21056111" y="126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73058</xdr:rowOff>
    </xdr:from>
    <xdr:to>
      <xdr:col>29</xdr:col>
      <xdr:colOff>568325</xdr:colOff>
      <xdr:row>76</xdr:row>
      <xdr:rowOff>3209</xdr:rowOff>
    </xdr:to>
    <xdr:sp macro="" textlink="">
      <xdr:nvSpPr>
        <xdr:cNvPr id="849" name="円/楕円 848"/>
        <xdr:cNvSpPr/>
      </xdr:nvSpPr>
      <xdr:spPr>
        <a:xfrm>
          <a:off x="20383500" y="1293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19735</xdr:rowOff>
    </xdr:from>
    <xdr:ext cx="534377" cy="259045"/>
    <xdr:sp macro="" textlink="">
      <xdr:nvSpPr>
        <xdr:cNvPr id="850" name="テキスト ボックス 849"/>
        <xdr:cNvSpPr txBox="1"/>
      </xdr:nvSpPr>
      <xdr:spPr>
        <a:xfrm>
          <a:off x="20167111" y="127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116172</xdr:rowOff>
    </xdr:from>
    <xdr:to>
      <xdr:col>28</xdr:col>
      <xdr:colOff>365125</xdr:colOff>
      <xdr:row>76</xdr:row>
      <xdr:rowOff>46323</xdr:rowOff>
    </xdr:to>
    <xdr:sp macro="" textlink="">
      <xdr:nvSpPr>
        <xdr:cNvPr id="851" name="円/楕円 850"/>
        <xdr:cNvSpPr/>
      </xdr:nvSpPr>
      <xdr:spPr>
        <a:xfrm>
          <a:off x="19494500" y="12974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62849</xdr:rowOff>
    </xdr:from>
    <xdr:ext cx="534377" cy="259045"/>
    <xdr:sp macro="" textlink="">
      <xdr:nvSpPr>
        <xdr:cNvPr id="852" name="テキスト ボックス 851"/>
        <xdr:cNvSpPr txBox="1"/>
      </xdr:nvSpPr>
      <xdr:spPr>
        <a:xfrm>
          <a:off x="19278111" y="127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141798</xdr:rowOff>
    </xdr:from>
    <xdr:to>
      <xdr:col>27</xdr:col>
      <xdr:colOff>161925</xdr:colOff>
      <xdr:row>76</xdr:row>
      <xdr:rowOff>71949</xdr:rowOff>
    </xdr:to>
    <xdr:sp macro="" textlink="">
      <xdr:nvSpPr>
        <xdr:cNvPr id="853" name="円/楕円 852"/>
        <xdr:cNvSpPr/>
      </xdr:nvSpPr>
      <xdr:spPr>
        <a:xfrm>
          <a:off x="18605500" y="13000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63075</xdr:rowOff>
    </xdr:from>
    <xdr:ext cx="534377" cy="259045"/>
    <xdr:sp macro="" textlink="">
      <xdr:nvSpPr>
        <xdr:cNvPr id="854" name="テキスト ボックス 853"/>
        <xdr:cNvSpPr txBox="1"/>
      </xdr:nvSpPr>
      <xdr:spPr>
        <a:xfrm>
          <a:off x="18389111" y="130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8" name="テキスト ボックス 86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0" name="テキスト ボックス 86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2" name="テキスト ボックス 87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4" name="テキスト ボックス 87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6" name="テキスト ボックス 87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0" name="直線コネクタ 87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7" name="フローチャート : 判断 88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7" name="フローチャート : 判断 89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8" name="テキスト ボックス 89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歳出決算総額は、住民一人当たり</a:t>
          </a:r>
          <a:r>
            <a:rPr kumimoji="1" lang="en-US" altLang="ja-JP" sz="1200">
              <a:solidFill>
                <a:schemeClr val="dk1"/>
              </a:solidFill>
              <a:effectLst/>
              <a:latin typeface="+mn-ea"/>
              <a:ea typeface="+mn-ea"/>
              <a:cs typeface="+mn-cs"/>
            </a:rPr>
            <a:t>509,993</a:t>
          </a:r>
          <a:r>
            <a:rPr kumimoji="1" lang="ja-JP" altLang="en-US" sz="1200">
              <a:solidFill>
                <a:schemeClr val="dk1"/>
              </a:solidFill>
              <a:effectLst/>
              <a:latin typeface="+mn-ea"/>
              <a:ea typeface="+mn-ea"/>
              <a:cs typeface="+mn-cs"/>
            </a:rPr>
            <a:t>円となっている。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維持補修費が類似団体平均を大きく上回った状態で高止まりしているが、これは除排雪経費によるものである。</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年度決算額は豪雪だった</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年度に比べ</a:t>
          </a:r>
          <a:r>
            <a:rPr kumimoji="1" lang="en-US" altLang="ja-JP" sz="1200">
              <a:solidFill>
                <a:schemeClr val="dk1"/>
              </a:solidFill>
              <a:effectLst/>
              <a:latin typeface="+mn-ea"/>
              <a:ea typeface="+mn-ea"/>
              <a:cs typeface="+mn-cs"/>
            </a:rPr>
            <a:t>46.5</a:t>
          </a:r>
          <a:r>
            <a:rPr kumimoji="1" lang="ja-JP" altLang="ja-JP" sz="1200">
              <a:solidFill>
                <a:schemeClr val="dk1"/>
              </a:solidFill>
              <a:effectLst/>
              <a:latin typeface="+mn-ea"/>
              <a:ea typeface="+mn-ea"/>
              <a:cs typeface="+mn-cs"/>
            </a:rPr>
            <a:t>％減少し住民一人当たり</a:t>
          </a:r>
          <a:r>
            <a:rPr kumimoji="1" lang="en-US" altLang="ja-JP" sz="1200">
              <a:solidFill>
                <a:schemeClr val="dk1"/>
              </a:solidFill>
              <a:effectLst/>
              <a:latin typeface="+mn-ea"/>
              <a:ea typeface="+mn-ea"/>
              <a:cs typeface="+mn-cs"/>
            </a:rPr>
            <a:t>9,266</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扶助費は類似団体が減少に転じたのに対し、増加を続け住民一人当たり</a:t>
          </a:r>
          <a:r>
            <a:rPr kumimoji="1" lang="en-US" altLang="ja-JP" sz="1200">
              <a:solidFill>
                <a:schemeClr val="dk1"/>
              </a:solidFill>
              <a:effectLst/>
              <a:latin typeface="+mn-ea"/>
              <a:ea typeface="+mn-ea"/>
              <a:cs typeface="+mn-cs"/>
            </a:rPr>
            <a:t>85,478</a:t>
          </a:r>
          <a:r>
            <a:rPr kumimoji="1" lang="ja-JP" altLang="ja-JP" sz="1200">
              <a:solidFill>
                <a:schemeClr val="dk1"/>
              </a:solidFill>
              <a:effectLst/>
              <a:latin typeface="+mn-ea"/>
              <a:ea typeface="+mn-ea"/>
              <a:cs typeface="+mn-cs"/>
            </a:rPr>
            <a:t>円となっている。これは保育施設整備に伴う対象園児増加による保育所運営費負担金の増加が原因である。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補助費等が前年度比</a:t>
          </a:r>
          <a:r>
            <a:rPr kumimoji="1" lang="en-US" altLang="ja-JP" sz="1200">
              <a:solidFill>
                <a:schemeClr val="dk1"/>
              </a:solidFill>
              <a:effectLst/>
              <a:latin typeface="+mn-ea"/>
              <a:ea typeface="+mn-ea"/>
              <a:cs typeface="+mn-cs"/>
            </a:rPr>
            <a:t>24.5</a:t>
          </a:r>
          <a:r>
            <a:rPr kumimoji="1" lang="ja-JP" altLang="ja-JP" sz="1200">
              <a:solidFill>
                <a:schemeClr val="dk1"/>
              </a:solidFill>
              <a:effectLst/>
              <a:latin typeface="+mn-ea"/>
              <a:ea typeface="+mn-ea"/>
              <a:cs typeface="+mn-cs"/>
            </a:rPr>
            <a:t>％増加し、類似団体平均を上回る住民一人当たり</a:t>
          </a:r>
          <a:r>
            <a:rPr kumimoji="1" lang="en-US" altLang="ja-JP" sz="1200">
              <a:solidFill>
                <a:schemeClr val="dk1"/>
              </a:solidFill>
              <a:effectLst/>
              <a:latin typeface="+mn-ea"/>
              <a:ea typeface="+mn-ea"/>
              <a:cs typeface="+mn-cs"/>
            </a:rPr>
            <a:t>54,624</a:t>
          </a:r>
          <a:r>
            <a:rPr kumimoji="1" lang="ja-JP" altLang="ja-JP" sz="1200">
              <a:solidFill>
                <a:schemeClr val="dk1"/>
              </a:solidFill>
              <a:effectLst/>
              <a:latin typeface="+mn-ea"/>
              <a:ea typeface="+mn-ea"/>
              <a:cs typeface="+mn-cs"/>
            </a:rPr>
            <a:t>円となっている。これは農地保全目的等の補助金が増加したことによるものである。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普通建設事業費（うち更新整備）の増加は市営住宅の更新や保育施設等の整備によるもの。前年度比</a:t>
          </a:r>
          <a:r>
            <a:rPr kumimoji="1" lang="en-US" altLang="ja-JP" sz="1200">
              <a:solidFill>
                <a:schemeClr val="dk1"/>
              </a:solidFill>
              <a:effectLst/>
              <a:latin typeface="+mn-ea"/>
              <a:ea typeface="+mn-ea"/>
              <a:cs typeface="+mn-cs"/>
            </a:rPr>
            <a:t>32.6</a:t>
          </a:r>
          <a:r>
            <a:rPr kumimoji="1" lang="ja-JP" altLang="ja-JP" sz="1200">
              <a:solidFill>
                <a:schemeClr val="dk1"/>
              </a:solidFill>
              <a:effectLst/>
              <a:latin typeface="+mn-ea"/>
              <a:ea typeface="+mn-ea"/>
              <a:cs typeface="+mn-cs"/>
            </a:rPr>
            <a:t>％増の住民一人当たり</a:t>
          </a:r>
          <a:r>
            <a:rPr kumimoji="1" lang="en-US" altLang="ja-JP" sz="1200">
              <a:solidFill>
                <a:schemeClr val="dk1"/>
              </a:solidFill>
              <a:effectLst/>
              <a:latin typeface="+mn-ea"/>
              <a:ea typeface="+mn-ea"/>
              <a:cs typeface="+mn-cs"/>
            </a:rPr>
            <a:t>32,109</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災害復旧事業費は、</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年豪雨災害関連の復旧事業終了により前年度比</a:t>
          </a:r>
          <a:r>
            <a:rPr kumimoji="1" lang="en-US" altLang="ja-JP" sz="1200">
              <a:solidFill>
                <a:schemeClr val="dk1"/>
              </a:solidFill>
              <a:effectLst/>
              <a:latin typeface="+mn-ea"/>
              <a:ea typeface="+mn-ea"/>
              <a:cs typeface="+mn-cs"/>
            </a:rPr>
            <a:t>71.3</a:t>
          </a:r>
          <a:r>
            <a:rPr kumimoji="1" lang="ja-JP" altLang="ja-JP" sz="1200">
              <a:solidFill>
                <a:schemeClr val="dk1"/>
              </a:solidFill>
              <a:effectLst/>
              <a:latin typeface="+mn-ea"/>
              <a:ea typeface="+mn-ea"/>
              <a:cs typeface="+mn-cs"/>
            </a:rPr>
            <a:t>％減の住民一人当たり</a:t>
          </a:r>
          <a:r>
            <a:rPr kumimoji="1" lang="en-US" altLang="ja-JP" sz="1200">
              <a:solidFill>
                <a:schemeClr val="dk1"/>
              </a:solidFill>
              <a:effectLst/>
              <a:latin typeface="+mn-ea"/>
              <a:ea typeface="+mn-ea"/>
              <a:cs typeface="+mn-cs"/>
            </a:rPr>
            <a:t>7,835</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129794</xdr:rowOff>
    </xdr:from>
    <xdr:to>
      <xdr:col>6</xdr:col>
      <xdr:colOff>511175</xdr:colOff>
      <xdr:row>35</xdr:row>
      <xdr:rowOff>39497</xdr:rowOff>
    </xdr:to>
    <xdr:cxnSp macro="">
      <xdr:nvCxnSpPr>
        <xdr:cNvPr id="61" name="直線コネクタ 60"/>
        <xdr:cNvCxnSpPr/>
      </xdr:nvCxnSpPr>
      <xdr:spPr>
        <a:xfrm flipV="1">
          <a:off x="3797300" y="5959094"/>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39497</xdr:rowOff>
    </xdr:from>
    <xdr:to>
      <xdr:col>5</xdr:col>
      <xdr:colOff>358775</xdr:colOff>
      <xdr:row>35</xdr:row>
      <xdr:rowOff>103124</xdr:rowOff>
    </xdr:to>
    <xdr:cxnSp macro="">
      <xdr:nvCxnSpPr>
        <xdr:cNvPr id="64" name="直線コネクタ 63"/>
        <xdr:cNvCxnSpPr/>
      </xdr:nvCxnSpPr>
      <xdr:spPr>
        <a:xfrm flipV="1">
          <a:off x="2908300" y="604024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37211</xdr:rowOff>
    </xdr:from>
    <xdr:to>
      <xdr:col>4</xdr:col>
      <xdr:colOff>155575</xdr:colOff>
      <xdr:row>35</xdr:row>
      <xdr:rowOff>103124</xdr:rowOff>
    </xdr:to>
    <xdr:cxnSp macro="">
      <xdr:nvCxnSpPr>
        <xdr:cNvPr id="67" name="直線コネクタ 66"/>
        <xdr:cNvCxnSpPr/>
      </xdr:nvCxnSpPr>
      <xdr:spPr>
        <a:xfrm>
          <a:off x="2019300" y="603796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51308</xdr:rowOff>
    </xdr:from>
    <xdr:to>
      <xdr:col>2</xdr:col>
      <xdr:colOff>638175</xdr:colOff>
      <xdr:row>35</xdr:row>
      <xdr:rowOff>37211</xdr:rowOff>
    </xdr:to>
    <xdr:cxnSp macro="">
      <xdr:nvCxnSpPr>
        <xdr:cNvPr id="70" name="直線コネクタ 69"/>
        <xdr:cNvCxnSpPr/>
      </xdr:nvCxnSpPr>
      <xdr:spPr>
        <a:xfrm>
          <a:off x="1130300" y="5880608"/>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78994</xdr:rowOff>
    </xdr:from>
    <xdr:to>
      <xdr:col>6</xdr:col>
      <xdr:colOff>561975</xdr:colOff>
      <xdr:row>35</xdr:row>
      <xdr:rowOff>9144</xdr:rowOff>
    </xdr:to>
    <xdr:sp macro="" textlink="">
      <xdr:nvSpPr>
        <xdr:cNvPr id="80" name="円/楕円 79"/>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101871</xdr:rowOff>
    </xdr:from>
    <xdr:ext cx="469744" cy="259045"/>
    <xdr:sp macro="" textlink="">
      <xdr:nvSpPr>
        <xdr:cNvPr id="81" name="議会費該当値テキスト"/>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160147</xdr:rowOff>
    </xdr:from>
    <xdr:to>
      <xdr:col>5</xdr:col>
      <xdr:colOff>409575</xdr:colOff>
      <xdr:row>35</xdr:row>
      <xdr:rowOff>90297</xdr:rowOff>
    </xdr:to>
    <xdr:sp macro="" textlink="">
      <xdr:nvSpPr>
        <xdr:cNvPr id="82" name="円/楕円 81"/>
        <xdr:cNvSpPr/>
      </xdr:nvSpPr>
      <xdr:spPr>
        <a:xfrm>
          <a:off x="3746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106824</xdr:rowOff>
    </xdr:from>
    <xdr:ext cx="469744" cy="259045"/>
    <xdr:sp macro="" textlink="">
      <xdr:nvSpPr>
        <xdr:cNvPr id="83" name="テキスト ボックス 82"/>
        <xdr:cNvSpPr txBox="1"/>
      </xdr:nvSpPr>
      <xdr:spPr>
        <a:xfrm>
          <a:off x="3562427"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52324</xdr:rowOff>
    </xdr:from>
    <xdr:to>
      <xdr:col>4</xdr:col>
      <xdr:colOff>206375</xdr:colOff>
      <xdr:row>35</xdr:row>
      <xdr:rowOff>153924</xdr:rowOff>
    </xdr:to>
    <xdr:sp macro="" textlink="">
      <xdr:nvSpPr>
        <xdr:cNvPr id="84" name="円/楕円 83"/>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170451</xdr:rowOff>
    </xdr:from>
    <xdr:ext cx="469744" cy="259045"/>
    <xdr:sp macro="" textlink="">
      <xdr:nvSpPr>
        <xdr:cNvPr id="85" name="テキスト ボックス 84"/>
        <xdr:cNvSpPr txBox="1"/>
      </xdr:nvSpPr>
      <xdr:spPr>
        <a:xfrm>
          <a:off x="2673427"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157861</xdr:rowOff>
    </xdr:from>
    <xdr:to>
      <xdr:col>3</xdr:col>
      <xdr:colOff>3175</xdr:colOff>
      <xdr:row>35</xdr:row>
      <xdr:rowOff>88011</xdr:rowOff>
    </xdr:to>
    <xdr:sp macro="" textlink="">
      <xdr:nvSpPr>
        <xdr:cNvPr id="86" name="円/楕円 85"/>
        <xdr:cNvSpPr/>
      </xdr:nvSpPr>
      <xdr:spPr>
        <a:xfrm>
          <a:off x="19685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104538</xdr:rowOff>
    </xdr:from>
    <xdr:ext cx="469744" cy="259045"/>
    <xdr:sp macro="" textlink="">
      <xdr:nvSpPr>
        <xdr:cNvPr id="87" name="テキスト ボックス 86"/>
        <xdr:cNvSpPr txBox="1"/>
      </xdr:nvSpPr>
      <xdr:spPr>
        <a:xfrm>
          <a:off x="1784427"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508</xdr:rowOff>
    </xdr:from>
    <xdr:to>
      <xdr:col>1</xdr:col>
      <xdr:colOff>485775</xdr:colOff>
      <xdr:row>34</xdr:row>
      <xdr:rowOff>102108</xdr:rowOff>
    </xdr:to>
    <xdr:sp macro="" textlink="">
      <xdr:nvSpPr>
        <xdr:cNvPr id="88" name="円/楕円 87"/>
        <xdr:cNvSpPr/>
      </xdr:nvSpPr>
      <xdr:spPr>
        <a:xfrm>
          <a:off x="1079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93235</xdr:rowOff>
    </xdr:from>
    <xdr:ext cx="469744" cy="259045"/>
    <xdr:sp macro="" textlink="">
      <xdr:nvSpPr>
        <xdr:cNvPr id="89" name="テキスト ボックス 88"/>
        <xdr:cNvSpPr txBox="1"/>
      </xdr:nvSpPr>
      <xdr:spPr>
        <a:xfrm>
          <a:off x="895427"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128433</xdr:rowOff>
    </xdr:from>
    <xdr:to>
      <xdr:col>6</xdr:col>
      <xdr:colOff>511175</xdr:colOff>
      <xdr:row>55</xdr:row>
      <xdr:rowOff>95645</xdr:rowOff>
    </xdr:to>
    <xdr:cxnSp macro="">
      <xdr:nvCxnSpPr>
        <xdr:cNvPr id="121" name="直線コネクタ 120"/>
        <xdr:cNvCxnSpPr/>
      </xdr:nvCxnSpPr>
      <xdr:spPr>
        <a:xfrm flipV="1">
          <a:off x="3797300" y="9386733"/>
          <a:ext cx="838200" cy="13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156731</xdr:rowOff>
    </xdr:from>
    <xdr:to>
      <xdr:col>5</xdr:col>
      <xdr:colOff>358775</xdr:colOff>
      <xdr:row>55</xdr:row>
      <xdr:rowOff>95645</xdr:rowOff>
    </xdr:to>
    <xdr:cxnSp macro="">
      <xdr:nvCxnSpPr>
        <xdr:cNvPr id="124" name="直線コネクタ 123"/>
        <xdr:cNvCxnSpPr/>
      </xdr:nvCxnSpPr>
      <xdr:spPr>
        <a:xfrm>
          <a:off x="2908300" y="9415031"/>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156731</xdr:rowOff>
    </xdr:from>
    <xdr:to>
      <xdr:col>4</xdr:col>
      <xdr:colOff>155575</xdr:colOff>
      <xdr:row>55</xdr:row>
      <xdr:rowOff>107272</xdr:rowOff>
    </xdr:to>
    <xdr:cxnSp macro="">
      <xdr:nvCxnSpPr>
        <xdr:cNvPr id="127" name="直線コネクタ 126"/>
        <xdr:cNvCxnSpPr/>
      </xdr:nvCxnSpPr>
      <xdr:spPr>
        <a:xfrm flipV="1">
          <a:off x="2019300" y="9415031"/>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107272</xdr:rowOff>
    </xdr:from>
    <xdr:to>
      <xdr:col>2</xdr:col>
      <xdr:colOff>638175</xdr:colOff>
      <xdr:row>56</xdr:row>
      <xdr:rowOff>63429</xdr:rowOff>
    </xdr:to>
    <xdr:cxnSp macro="">
      <xdr:nvCxnSpPr>
        <xdr:cNvPr id="130" name="直線コネクタ 129"/>
        <xdr:cNvCxnSpPr/>
      </xdr:nvCxnSpPr>
      <xdr:spPr>
        <a:xfrm flipV="1">
          <a:off x="1130300" y="9537022"/>
          <a:ext cx="889000" cy="1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77633</xdr:rowOff>
    </xdr:from>
    <xdr:to>
      <xdr:col>6</xdr:col>
      <xdr:colOff>561975</xdr:colOff>
      <xdr:row>55</xdr:row>
      <xdr:rowOff>7783</xdr:rowOff>
    </xdr:to>
    <xdr:sp macro="" textlink="">
      <xdr:nvSpPr>
        <xdr:cNvPr id="140" name="円/楕円 139"/>
        <xdr:cNvSpPr/>
      </xdr:nvSpPr>
      <xdr:spPr>
        <a:xfrm>
          <a:off x="4584700" y="93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100510</xdr:rowOff>
    </xdr:from>
    <xdr:ext cx="534377" cy="259045"/>
    <xdr:sp macro="" textlink="">
      <xdr:nvSpPr>
        <xdr:cNvPr id="141" name="総務費該当値テキスト"/>
        <xdr:cNvSpPr txBox="1"/>
      </xdr:nvSpPr>
      <xdr:spPr>
        <a:xfrm>
          <a:off x="4686300" y="91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44845</xdr:rowOff>
    </xdr:from>
    <xdr:to>
      <xdr:col>5</xdr:col>
      <xdr:colOff>409575</xdr:colOff>
      <xdr:row>55</xdr:row>
      <xdr:rowOff>146445</xdr:rowOff>
    </xdr:to>
    <xdr:sp macro="" textlink="">
      <xdr:nvSpPr>
        <xdr:cNvPr id="142" name="円/楕円 141"/>
        <xdr:cNvSpPr/>
      </xdr:nvSpPr>
      <xdr:spPr>
        <a:xfrm>
          <a:off x="3746500" y="9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162972</xdr:rowOff>
    </xdr:from>
    <xdr:ext cx="534377" cy="259045"/>
    <xdr:sp macro="" textlink="">
      <xdr:nvSpPr>
        <xdr:cNvPr id="143" name="テキスト ボックス 142"/>
        <xdr:cNvSpPr txBox="1"/>
      </xdr:nvSpPr>
      <xdr:spPr>
        <a:xfrm>
          <a:off x="3530111" y="92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105931</xdr:rowOff>
    </xdr:from>
    <xdr:to>
      <xdr:col>4</xdr:col>
      <xdr:colOff>206375</xdr:colOff>
      <xdr:row>55</xdr:row>
      <xdr:rowOff>36081</xdr:rowOff>
    </xdr:to>
    <xdr:sp macro="" textlink="">
      <xdr:nvSpPr>
        <xdr:cNvPr id="144" name="円/楕円 143"/>
        <xdr:cNvSpPr/>
      </xdr:nvSpPr>
      <xdr:spPr>
        <a:xfrm>
          <a:off x="2857500" y="93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52608</xdr:rowOff>
    </xdr:from>
    <xdr:ext cx="534377" cy="259045"/>
    <xdr:sp macro="" textlink="">
      <xdr:nvSpPr>
        <xdr:cNvPr id="145" name="テキスト ボックス 144"/>
        <xdr:cNvSpPr txBox="1"/>
      </xdr:nvSpPr>
      <xdr:spPr>
        <a:xfrm>
          <a:off x="2641111" y="91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56472</xdr:rowOff>
    </xdr:from>
    <xdr:to>
      <xdr:col>3</xdr:col>
      <xdr:colOff>3175</xdr:colOff>
      <xdr:row>55</xdr:row>
      <xdr:rowOff>158072</xdr:rowOff>
    </xdr:to>
    <xdr:sp macro="" textlink="">
      <xdr:nvSpPr>
        <xdr:cNvPr id="146" name="円/楕円 145"/>
        <xdr:cNvSpPr/>
      </xdr:nvSpPr>
      <xdr:spPr>
        <a:xfrm>
          <a:off x="1968500" y="9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149199</xdr:rowOff>
    </xdr:from>
    <xdr:ext cx="534377" cy="259045"/>
    <xdr:sp macro="" textlink="">
      <xdr:nvSpPr>
        <xdr:cNvPr id="147" name="テキスト ボックス 146"/>
        <xdr:cNvSpPr txBox="1"/>
      </xdr:nvSpPr>
      <xdr:spPr>
        <a:xfrm>
          <a:off x="1752111" y="95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12629</xdr:rowOff>
    </xdr:from>
    <xdr:to>
      <xdr:col>1</xdr:col>
      <xdr:colOff>485775</xdr:colOff>
      <xdr:row>56</xdr:row>
      <xdr:rowOff>114229</xdr:rowOff>
    </xdr:to>
    <xdr:sp macro="" textlink="">
      <xdr:nvSpPr>
        <xdr:cNvPr id="148" name="円/楕円 147"/>
        <xdr:cNvSpPr/>
      </xdr:nvSpPr>
      <xdr:spPr>
        <a:xfrm>
          <a:off x="1079500" y="96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105356</xdr:rowOff>
    </xdr:from>
    <xdr:ext cx="534377" cy="259045"/>
    <xdr:sp macro="" textlink="">
      <xdr:nvSpPr>
        <xdr:cNvPr id="149" name="テキスト ボックス 148"/>
        <xdr:cNvSpPr txBox="1"/>
      </xdr:nvSpPr>
      <xdr:spPr>
        <a:xfrm>
          <a:off x="863111" y="97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41840</xdr:rowOff>
    </xdr:from>
    <xdr:to>
      <xdr:col>6</xdr:col>
      <xdr:colOff>511175</xdr:colOff>
      <xdr:row>73</xdr:row>
      <xdr:rowOff>108591</xdr:rowOff>
    </xdr:to>
    <xdr:cxnSp macro="">
      <xdr:nvCxnSpPr>
        <xdr:cNvPr id="179" name="直線コネクタ 178"/>
        <xdr:cNvCxnSpPr/>
      </xdr:nvCxnSpPr>
      <xdr:spPr>
        <a:xfrm flipV="1">
          <a:off x="3797300" y="12386240"/>
          <a:ext cx="838200" cy="2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108591</xdr:rowOff>
    </xdr:from>
    <xdr:to>
      <xdr:col>5</xdr:col>
      <xdr:colOff>358775</xdr:colOff>
      <xdr:row>74</xdr:row>
      <xdr:rowOff>84017</xdr:rowOff>
    </xdr:to>
    <xdr:cxnSp macro="">
      <xdr:nvCxnSpPr>
        <xdr:cNvPr id="182" name="直線コネクタ 181"/>
        <xdr:cNvCxnSpPr/>
      </xdr:nvCxnSpPr>
      <xdr:spPr>
        <a:xfrm flipV="1">
          <a:off x="2908300" y="12624441"/>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84017</xdr:rowOff>
    </xdr:from>
    <xdr:to>
      <xdr:col>4</xdr:col>
      <xdr:colOff>155575</xdr:colOff>
      <xdr:row>75</xdr:row>
      <xdr:rowOff>3493</xdr:rowOff>
    </xdr:to>
    <xdr:cxnSp macro="">
      <xdr:nvCxnSpPr>
        <xdr:cNvPr id="185" name="直線コネクタ 184"/>
        <xdr:cNvCxnSpPr/>
      </xdr:nvCxnSpPr>
      <xdr:spPr>
        <a:xfrm flipV="1">
          <a:off x="2019300" y="12771317"/>
          <a:ext cx="8890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3493</xdr:rowOff>
    </xdr:from>
    <xdr:to>
      <xdr:col>2</xdr:col>
      <xdr:colOff>638175</xdr:colOff>
      <xdr:row>75</xdr:row>
      <xdr:rowOff>116859</xdr:rowOff>
    </xdr:to>
    <xdr:cxnSp macro="">
      <xdr:nvCxnSpPr>
        <xdr:cNvPr id="188" name="直線コネクタ 187"/>
        <xdr:cNvCxnSpPr/>
      </xdr:nvCxnSpPr>
      <xdr:spPr>
        <a:xfrm flipV="1">
          <a:off x="1130300" y="12862243"/>
          <a:ext cx="889000" cy="1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162490</xdr:rowOff>
    </xdr:from>
    <xdr:to>
      <xdr:col>6</xdr:col>
      <xdr:colOff>561975</xdr:colOff>
      <xdr:row>72</xdr:row>
      <xdr:rowOff>92640</xdr:rowOff>
    </xdr:to>
    <xdr:sp macro="" textlink="">
      <xdr:nvSpPr>
        <xdr:cNvPr id="198" name="円/楕円 197"/>
        <xdr:cNvSpPr/>
      </xdr:nvSpPr>
      <xdr:spPr>
        <a:xfrm>
          <a:off x="4584700" y="123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13917</xdr:rowOff>
    </xdr:from>
    <xdr:ext cx="599010" cy="259045"/>
    <xdr:sp macro="" textlink="">
      <xdr:nvSpPr>
        <xdr:cNvPr id="199" name="民生費該当値テキスト"/>
        <xdr:cNvSpPr txBox="1"/>
      </xdr:nvSpPr>
      <xdr:spPr>
        <a:xfrm>
          <a:off x="4686300" y="1218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57791</xdr:rowOff>
    </xdr:from>
    <xdr:to>
      <xdr:col>5</xdr:col>
      <xdr:colOff>409575</xdr:colOff>
      <xdr:row>73</xdr:row>
      <xdr:rowOff>159391</xdr:rowOff>
    </xdr:to>
    <xdr:sp macro="" textlink="">
      <xdr:nvSpPr>
        <xdr:cNvPr id="200" name="円/楕円 199"/>
        <xdr:cNvSpPr/>
      </xdr:nvSpPr>
      <xdr:spPr>
        <a:xfrm>
          <a:off x="3746500" y="125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4468</xdr:rowOff>
    </xdr:from>
    <xdr:ext cx="599010" cy="259045"/>
    <xdr:sp macro="" textlink="">
      <xdr:nvSpPr>
        <xdr:cNvPr id="201" name="テキスト ボックス 200"/>
        <xdr:cNvSpPr txBox="1"/>
      </xdr:nvSpPr>
      <xdr:spPr>
        <a:xfrm>
          <a:off x="3497794" y="1234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33217</xdr:rowOff>
    </xdr:from>
    <xdr:to>
      <xdr:col>4</xdr:col>
      <xdr:colOff>206375</xdr:colOff>
      <xdr:row>74</xdr:row>
      <xdr:rowOff>134817</xdr:rowOff>
    </xdr:to>
    <xdr:sp macro="" textlink="">
      <xdr:nvSpPr>
        <xdr:cNvPr id="202" name="円/楕円 201"/>
        <xdr:cNvSpPr/>
      </xdr:nvSpPr>
      <xdr:spPr>
        <a:xfrm>
          <a:off x="2857500" y="127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151344</xdr:rowOff>
    </xdr:from>
    <xdr:ext cx="599010" cy="259045"/>
    <xdr:sp macro="" textlink="">
      <xdr:nvSpPr>
        <xdr:cNvPr id="203" name="テキスト ボックス 202"/>
        <xdr:cNvSpPr txBox="1"/>
      </xdr:nvSpPr>
      <xdr:spPr>
        <a:xfrm>
          <a:off x="2608794" y="1249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124143</xdr:rowOff>
    </xdr:from>
    <xdr:to>
      <xdr:col>3</xdr:col>
      <xdr:colOff>3175</xdr:colOff>
      <xdr:row>75</xdr:row>
      <xdr:rowOff>54293</xdr:rowOff>
    </xdr:to>
    <xdr:sp macro="" textlink="">
      <xdr:nvSpPr>
        <xdr:cNvPr id="204" name="円/楕円 203"/>
        <xdr:cNvSpPr/>
      </xdr:nvSpPr>
      <xdr:spPr>
        <a:xfrm>
          <a:off x="1968500" y="128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70820</xdr:rowOff>
    </xdr:from>
    <xdr:ext cx="599010" cy="259045"/>
    <xdr:sp macro="" textlink="">
      <xdr:nvSpPr>
        <xdr:cNvPr id="205" name="テキスト ボックス 204"/>
        <xdr:cNvSpPr txBox="1"/>
      </xdr:nvSpPr>
      <xdr:spPr>
        <a:xfrm>
          <a:off x="1719794" y="1258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66059</xdr:rowOff>
    </xdr:from>
    <xdr:to>
      <xdr:col>1</xdr:col>
      <xdr:colOff>485775</xdr:colOff>
      <xdr:row>75</xdr:row>
      <xdr:rowOff>167658</xdr:rowOff>
    </xdr:to>
    <xdr:sp macro="" textlink="">
      <xdr:nvSpPr>
        <xdr:cNvPr id="206" name="円/楕円 205"/>
        <xdr:cNvSpPr/>
      </xdr:nvSpPr>
      <xdr:spPr>
        <a:xfrm>
          <a:off x="10795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12736</xdr:rowOff>
    </xdr:from>
    <xdr:ext cx="599010" cy="259045"/>
    <xdr:sp macro="" textlink="">
      <xdr:nvSpPr>
        <xdr:cNvPr id="207" name="テキスト ボックス 206"/>
        <xdr:cNvSpPr txBox="1"/>
      </xdr:nvSpPr>
      <xdr:spPr>
        <a:xfrm>
          <a:off x="830794" y="1270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39002</xdr:rowOff>
    </xdr:from>
    <xdr:to>
      <xdr:col>6</xdr:col>
      <xdr:colOff>511175</xdr:colOff>
      <xdr:row>95</xdr:row>
      <xdr:rowOff>50470</xdr:rowOff>
    </xdr:to>
    <xdr:cxnSp macro="">
      <xdr:nvCxnSpPr>
        <xdr:cNvPr id="237" name="直線コネクタ 236"/>
        <xdr:cNvCxnSpPr/>
      </xdr:nvCxnSpPr>
      <xdr:spPr>
        <a:xfrm flipV="1">
          <a:off x="3797300" y="1632675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18751</xdr:rowOff>
    </xdr:from>
    <xdr:to>
      <xdr:col>5</xdr:col>
      <xdr:colOff>358775</xdr:colOff>
      <xdr:row>95</xdr:row>
      <xdr:rowOff>50470</xdr:rowOff>
    </xdr:to>
    <xdr:cxnSp macro="">
      <xdr:nvCxnSpPr>
        <xdr:cNvPr id="240" name="直線コネクタ 239"/>
        <xdr:cNvCxnSpPr/>
      </xdr:nvCxnSpPr>
      <xdr:spPr>
        <a:xfrm>
          <a:off x="2908300" y="163065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18751</xdr:rowOff>
    </xdr:from>
    <xdr:to>
      <xdr:col>4</xdr:col>
      <xdr:colOff>155575</xdr:colOff>
      <xdr:row>95</xdr:row>
      <xdr:rowOff>79235</xdr:rowOff>
    </xdr:to>
    <xdr:cxnSp macro="">
      <xdr:nvCxnSpPr>
        <xdr:cNvPr id="243" name="直線コネクタ 242"/>
        <xdr:cNvCxnSpPr/>
      </xdr:nvCxnSpPr>
      <xdr:spPr>
        <a:xfrm flipV="1">
          <a:off x="2019300" y="16306501"/>
          <a:ext cx="8890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20810</xdr:rowOff>
    </xdr:from>
    <xdr:to>
      <xdr:col>2</xdr:col>
      <xdr:colOff>638175</xdr:colOff>
      <xdr:row>95</xdr:row>
      <xdr:rowOff>79235</xdr:rowOff>
    </xdr:to>
    <xdr:cxnSp macro="">
      <xdr:nvCxnSpPr>
        <xdr:cNvPr id="246" name="直線コネクタ 245"/>
        <xdr:cNvCxnSpPr/>
      </xdr:nvCxnSpPr>
      <xdr:spPr>
        <a:xfrm>
          <a:off x="1130300" y="16308560"/>
          <a:ext cx="889000" cy="5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159652</xdr:rowOff>
    </xdr:from>
    <xdr:to>
      <xdr:col>6</xdr:col>
      <xdr:colOff>561975</xdr:colOff>
      <xdr:row>95</xdr:row>
      <xdr:rowOff>89802</xdr:rowOff>
    </xdr:to>
    <xdr:sp macro="" textlink="">
      <xdr:nvSpPr>
        <xdr:cNvPr id="256" name="円/楕円 255"/>
        <xdr:cNvSpPr/>
      </xdr:nvSpPr>
      <xdr:spPr>
        <a:xfrm>
          <a:off x="45847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11079</xdr:rowOff>
    </xdr:from>
    <xdr:ext cx="534377" cy="259045"/>
    <xdr:sp macro="" textlink="">
      <xdr:nvSpPr>
        <xdr:cNvPr id="257" name="衛生費該当値テキスト"/>
        <xdr:cNvSpPr txBox="1"/>
      </xdr:nvSpPr>
      <xdr:spPr>
        <a:xfrm>
          <a:off x="4686300" y="16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171120</xdr:rowOff>
    </xdr:from>
    <xdr:to>
      <xdr:col>5</xdr:col>
      <xdr:colOff>409575</xdr:colOff>
      <xdr:row>95</xdr:row>
      <xdr:rowOff>101270</xdr:rowOff>
    </xdr:to>
    <xdr:sp macro="" textlink="">
      <xdr:nvSpPr>
        <xdr:cNvPr id="258" name="円/楕円 257"/>
        <xdr:cNvSpPr/>
      </xdr:nvSpPr>
      <xdr:spPr>
        <a:xfrm>
          <a:off x="3746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117797</xdr:rowOff>
    </xdr:from>
    <xdr:ext cx="534377" cy="259045"/>
    <xdr:sp macro="" textlink="">
      <xdr:nvSpPr>
        <xdr:cNvPr id="259" name="テキスト ボックス 258"/>
        <xdr:cNvSpPr txBox="1"/>
      </xdr:nvSpPr>
      <xdr:spPr>
        <a:xfrm>
          <a:off x="3530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139401</xdr:rowOff>
    </xdr:from>
    <xdr:to>
      <xdr:col>4</xdr:col>
      <xdr:colOff>206375</xdr:colOff>
      <xdr:row>95</xdr:row>
      <xdr:rowOff>69551</xdr:rowOff>
    </xdr:to>
    <xdr:sp macro="" textlink="">
      <xdr:nvSpPr>
        <xdr:cNvPr id="260" name="円/楕円 259"/>
        <xdr:cNvSpPr/>
      </xdr:nvSpPr>
      <xdr:spPr>
        <a:xfrm>
          <a:off x="2857500" y="162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86078</xdr:rowOff>
    </xdr:from>
    <xdr:ext cx="534377" cy="259045"/>
    <xdr:sp macro="" textlink="">
      <xdr:nvSpPr>
        <xdr:cNvPr id="261" name="テキスト ボックス 260"/>
        <xdr:cNvSpPr txBox="1"/>
      </xdr:nvSpPr>
      <xdr:spPr>
        <a:xfrm>
          <a:off x="2641111" y="16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28435</xdr:rowOff>
    </xdr:from>
    <xdr:to>
      <xdr:col>3</xdr:col>
      <xdr:colOff>3175</xdr:colOff>
      <xdr:row>95</xdr:row>
      <xdr:rowOff>130035</xdr:rowOff>
    </xdr:to>
    <xdr:sp macro="" textlink="">
      <xdr:nvSpPr>
        <xdr:cNvPr id="262" name="円/楕円 261"/>
        <xdr:cNvSpPr/>
      </xdr:nvSpPr>
      <xdr:spPr>
        <a:xfrm>
          <a:off x="1968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146562</xdr:rowOff>
    </xdr:from>
    <xdr:ext cx="534377" cy="259045"/>
    <xdr:sp macro="" textlink="">
      <xdr:nvSpPr>
        <xdr:cNvPr id="263" name="テキスト ボックス 262"/>
        <xdr:cNvSpPr txBox="1"/>
      </xdr:nvSpPr>
      <xdr:spPr>
        <a:xfrm>
          <a:off x="1752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141460</xdr:rowOff>
    </xdr:from>
    <xdr:to>
      <xdr:col>1</xdr:col>
      <xdr:colOff>485775</xdr:colOff>
      <xdr:row>95</xdr:row>
      <xdr:rowOff>71610</xdr:rowOff>
    </xdr:to>
    <xdr:sp macro="" textlink="">
      <xdr:nvSpPr>
        <xdr:cNvPr id="264" name="円/楕円 263"/>
        <xdr:cNvSpPr/>
      </xdr:nvSpPr>
      <xdr:spPr>
        <a:xfrm>
          <a:off x="1079500" y="162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88137</xdr:rowOff>
    </xdr:from>
    <xdr:ext cx="534377" cy="259045"/>
    <xdr:sp macro="" textlink="">
      <xdr:nvSpPr>
        <xdr:cNvPr id="265" name="テキスト ボックス 264"/>
        <xdr:cNvSpPr txBox="1"/>
      </xdr:nvSpPr>
      <xdr:spPr>
        <a:xfrm>
          <a:off x="863111" y="160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36510</xdr:rowOff>
    </xdr:from>
    <xdr:to>
      <xdr:col>15</xdr:col>
      <xdr:colOff>180975</xdr:colOff>
      <xdr:row>38</xdr:row>
      <xdr:rowOff>47665</xdr:rowOff>
    </xdr:to>
    <xdr:cxnSp macro="">
      <xdr:nvCxnSpPr>
        <xdr:cNvPr id="292" name="直線コネクタ 291"/>
        <xdr:cNvCxnSpPr/>
      </xdr:nvCxnSpPr>
      <xdr:spPr>
        <a:xfrm>
          <a:off x="9639300" y="6551610"/>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132659</xdr:rowOff>
    </xdr:from>
    <xdr:to>
      <xdr:col>14</xdr:col>
      <xdr:colOff>28575</xdr:colOff>
      <xdr:row>38</xdr:row>
      <xdr:rowOff>36510</xdr:rowOff>
    </xdr:to>
    <xdr:cxnSp macro="">
      <xdr:nvCxnSpPr>
        <xdr:cNvPr id="295" name="直線コネクタ 294"/>
        <xdr:cNvCxnSpPr/>
      </xdr:nvCxnSpPr>
      <xdr:spPr>
        <a:xfrm>
          <a:off x="8750300" y="647630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93432</xdr:rowOff>
    </xdr:from>
    <xdr:to>
      <xdr:col>12</xdr:col>
      <xdr:colOff>511175</xdr:colOff>
      <xdr:row>37</xdr:row>
      <xdr:rowOff>132659</xdr:rowOff>
    </xdr:to>
    <xdr:cxnSp macro="">
      <xdr:nvCxnSpPr>
        <xdr:cNvPr id="298" name="直線コネクタ 297"/>
        <xdr:cNvCxnSpPr/>
      </xdr:nvCxnSpPr>
      <xdr:spPr>
        <a:xfrm>
          <a:off x="7861300" y="64370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130373</xdr:rowOff>
    </xdr:from>
    <xdr:to>
      <xdr:col>11</xdr:col>
      <xdr:colOff>307975</xdr:colOff>
      <xdr:row>37</xdr:row>
      <xdr:rowOff>93432</xdr:rowOff>
    </xdr:to>
    <xdr:cxnSp macro="">
      <xdr:nvCxnSpPr>
        <xdr:cNvPr id="301" name="直線コネクタ 300"/>
        <xdr:cNvCxnSpPr/>
      </xdr:nvCxnSpPr>
      <xdr:spPr>
        <a:xfrm>
          <a:off x="6972300" y="6302573"/>
          <a:ext cx="889000" cy="1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168315</xdr:rowOff>
    </xdr:from>
    <xdr:to>
      <xdr:col>15</xdr:col>
      <xdr:colOff>231775</xdr:colOff>
      <xdr:row>38</xdr:row>
      <xdr:rowOff>98465</xdr:rowOff>
    </xdr:to>
    <xdr:sp macro="" textlink="">
      <xdr:nvSpPr>
        <xdr:cNvPr id="311" name="円/楕円 310"/>
        <xdr:cNvSpPr/>
      </xdr:nvSpPr>
      <xdr:spPr>
        <a:xfrm>
          <a:off x="104267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127693</xdr:rowOff>
    </xdr:from>
    <xdr:ext cx="469744" cy="259045"/>
    <xdr:sp macro="" textlink="">
      <xdr:nvSpPr>
        <xdr:cNvPr id="312" name="労働費該当値テキスト"/>
        <xdr:cNvSpPr txBox="1"/>
      </xdr:nvSpPr>
      <xdr:spPr>
        <a:xfrm>
          <a:off x="10528300" y="62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157160</xdr:rowOff>
    </xdr:from>
    <xdr:to>
      <xdr:col>14</xdr:col>
      <xdr:colOff>79375</xdr:colOff>
      <xdr:row>38</xdr:row>
      <xdr:rowOff>87309</xdr:rowOff>
    </xdr:to>
    <xdr:sp macro="" textlink="">
      <xdr:nvSpPr>
        <xdr:cNvPr id="313" name="円/楕円 312"/>
        <xdr:cNvSpPr/>
      </xdr:nvSpPr>
      <xdr:spPr>
        <a:xfrm>
          <a:off x="9588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103837</xdr:rowOff>
    </xdr:from>
    <xdr:ext cx="469744" cy="259045"/>
    <xdr:sp macro="" textlink="">
      <xdr:nvSpPr>
        <xdr:cNvPr id="314" name="テキスト ボックス 313"/>
        <xdr:cNvSpPr txBox="1"/>
      </xdr:nvSpPr>
      <xdr:spPr>
        <a:xfrm>
          <a:off x="9404427"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81859</xdr:rowOff>
    </xdr:from>
    <xdr:to>
      <xdr:col>12</xdr:col>
      <xdr:colOff>561975</xdr:colOff>
      <xdr:row>38</xdr:row>
      <xdr:rowOff>12009</xdr:rowOff>
    </xdr:to>
    <xdr:sp macro="" textlink="">
      <xdr:nvSpPr>
        <xdr:cNvPr id="315" name="円/楕円 314"/>
        <xdr:cNvSpPr/>
      </xdr:nvSpPr>
      <xdr:spPr>
        <a:xfrm>
          <a:off x="8699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28536</xdr:rowOff>
    </xdr:from>
    <xdr:ext cx="469744" cy="259045"/>
    <xdr:sp macro="" textlink="">
      <xdr:nvSpPr>
        <xdr:cNvPr id="316" name="テキスト ボックス 315"/>
        <xdr:cNvSpPr txBox="1"/>
      </xdr:nvSpPr>
      <xdr:spPr>
        <a:xfrm>
          <a:off x="8515427"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42632</xdr:rowOff>
    </xdr:from>
    <xdr:to>
      <xdr:col>11</xdr:col>
      <xdr:colOff>358775</xdr:colOff>
      <xdr:row>37</xdr:row>
      <xdr:rowOff>144232</xdr:rowOff>
    </xdr:to>
    <xdr:sp macro="" textlink="">
      <xdr:nvSpPr>
        <xdr:cNvPr id="317" name="円/楕円 316"/>
        <xdr:cNvSpPr/>
      </xdr:nvSpPr>
      <xdr:spPr>
        <a:xfrm>
          <a:off x="7810500" y="63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160759</xdr:rowOff>
    </xdr:from>
    <xdr:ext cx="469744" cy="259045"/>
    <xdr:sp macro="" textlink="">
      <xdr:nvSpPr>
        <xdr:cNvPr id="318" name="テキスト ボックス 317"/>
        <xdr:cNvSpPr txBox="1"/>
      </xdr:nvSpPr>
      <xdr:spPr>
        <a:xfrm>
          <a:off x="7626427" y="61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79573</xdr:rowOff>
    </xdr:from>
    <xdr:to>
      <xdr:col>10</xdr:col>
      <xdr:colOff>155575</xdr:colOff>
      <xdr:row>37</xdr:row>
      <xdr:rowOff>9723</xdr:rowOff>
    </xdr:to>
    <xdr:sp macro="" textlink="">
      <xdr:nvSpPr>
        <xdr:cNvPr id="319" name="円/楕円 318"/>
        <xdr:cNvSpPr/>
      </xdr:nvSpPr>
      <xdr:spPr>
        <a:xfrm>
          <a:off x="6921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26250</xdr:rowOff>
    </xdr:from>
    <xdr:ext cx="469744" cy="259045"/>
    <xdr:sp macro="" textlink="">
      <xdr:nvSpPr>
        <xdr:cNvPr id="320" name="テキスト ボックス 319"/>
        <xdr:cNvSpPr txBox="1"/>
      </xdr:nvSpPr>
      <xdr:spPr>
        <a:xfrm>
          <a:off x="6737427"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45631</xdr:rowOff>
    </xdr:from>
    <xdr:to>
      <xdr:col>15</xdr:col>
      <xdr:colOff>180975</xdr:colOff>
      <xdr:row>56</xdr:row>
      <xdr:rowOff>31991</xdr:rowOff>
    </xdr:to>
    <xdr:cxnSp macro="">
      <xdr:nvCxnSpPr>
        <xdr:cNvPr id="349" name="直線コネクタ 348"/>
        <xdr:cNvCxnSpPr/>
      </xdr:nvCxnSpPr>
      <xdr:spPr>
        <a:xfrm flipV="1">
          <a:off x="9639300" y="9132481"/>
          <a:ext cx="8382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94590</xdr:rowOff>
    </xdr:from>
    <xdr:to>
      <xdr:col>14</xdr:col>
      <xdr:colOff>28575</xdr:colOff>
      <xdr:row>56</xdr:row>
      <xdr:rowOff>31991</xdr:rowOff>
    </xdr:to>
    <xdr:cxnSp macro="">
      <xdr:nvCxnSpPr>
        <xdr:cNvPr id="352" name="直線コネクタ 351"/>
        <xdr:cNvCxnSpPr/>
      </xdr:nvCxnSpPr>
      <xdr:spPr>
        <a:xfrm>
          <a:off x="8750300" y="9524340"/>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94590</xdr:rowOff>
    </xdr:from>
    <xdr:to>
      <xdr:col>12</xdr:col>
      <xdr:colOff>511175</xdr:colOff>
      <xdr:row>56</xdr:row>
      <xdr:rowOff>1016</xdr:rowOff>
    </xdr:to>
    <xdr:cxnSp macro="">
      <xdr:nvCxnSpPr>
        <xdr:cNvPr id="355" name="直線コネクタ 354"/>
        <xdr:cNvCxnSpPr/>
      </xdr:nvCxnSpPr>
      <xdr:spPr>
        <a:xfrm flipV="1">
          <a:off x="7861300" y="9524340"/>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1016</xdr:rowOff>
    </xdr:from>
    <xdr:to>
      <xdr:col>11</xdr:col>
      <xdr:colOff>307975</xdr:colOff>
      <xdr:row>57</xdr:row>
      <xdr:rowOff>4293</xdr:rowOff>
    </xdr:to>
    <xdr:cxnSp macro="">
      <xdr:nvCxnSpPr>
        <xdr:cNvPr id="358" name="直線コネクタ 357"/>
        <xdr:cNvCxnSpPr/>
      </xdr:nvCxnSpPr>
      <xdr:spPr>
        <a:xfrm flipV="1">
          <a:off x="6972300" y="9602216"/>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166281</xdr:rowOff>
    </xdr:from>
    <xdr:to>
      <xdr:col>15</xdr:col>
      <xdr:colOff>231775</xdr:colOff>
      <xdr:row>53</xdr:row>
      <xdr:rowOff>96431</xdr:rowOff>
    </xdr:to>
    <xdr:sp macro="" textlink="">
      <xdr:nvSpPr>
        <xdr:cNvPr id="368" name="円/楕円 367"/>
        <xdr:cNvSpPr/>
      </xdr:nvSpPr>
      <xdr:spPr>
        <a:xfrm>
          <a:off x="10426700" y="90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17708</xdr:rowOff>
    </xdr:from>
    <xdr:ext cx="534377" cy="259045"/>
    <xdr:sp macro="" textlink="">
      <xdr:nvSpPr>
        <xdr:cNvPr id="369" name="農林水産業費該当値テキスト"/>
        <xdr:cNvSpPr txBox="1"/>
      </xdr:nvSpPr>
      <xdr:spPr>
        <a:xfrm>
          <a:off x="10528300" y="89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152641</xdr:rowOff>
    </xdr:from>
    <xdr:to>
      <xdr:col>14</xdr:col>
      <xdr:colOff>79375</xdr:colOff>
      <xdr:row>56</xdr:row>
      <xdr:rowOff>82791</xdr:rowOff>
    </xdr:to>
    <xdr:sp macro="" textlink="">
      <xdr:nvSpPr>
        <xdr:cNvPr id="370" name="円/楕円 369"/>
        <xdr:cNvSpPr/>
      </xdr:nvSpPr>
      <xdr:spPr>
        <a:xfrm>
          <a:off x="9588500" y="95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73918</xdr:rowOff>
    </xdr:from>
    <xdr:ext cx="534377" cy="259045"/>
    <xdr:sp macro="" textlink="">
      <xdr:nvSpPr>
        <xdr:cNvPr id="371" name="テキスト ボックス 370"/>
        <xdr:cNvSpPr txBox="1"/>
      </xdr:nvSpPr>
      <xdr:spPr>
        <a:xfrm>
          <a:off x="9372111" y="96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43790</xdr:rowOff>
    </xdr:from>
    <xdr:to>
      <xdr:col>12</xdr:col>
      <xdr:colOff>561975</xdr:colOff>
      <xdr:row>55</xdr:row>
      <xdr:rowOff>145390</xdr:rowOff>
    </xdr:to>
    <xdr:sp macro="" textlink="">
      <xdr:nvSpPr>
        <xdr:cNvPr id="372" name="円/楕円 371"/>
        <xdr:cNvSpPr/>
      </xdr:nvSpPr>
      <xdr:spPr>
        <a:xfrm>
          <a:off x="8699500" y="94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161917</xdr:rowOff>
    </xdr:from>
    <xdr:ext cx="534377" cy="259045"/>
    <xdr:sp macro="" textlink="">
      <xdr:nvSpPr>
        <xdr:cNvPr id="373" name="テキスト ボックス 372"/>
        <xdr:cNvSpPr txBox="1"/>
      </xdr:nvSpPr>
      <xdr:spPr>
        <a:xfrm>
          <a:off x="8483111" y="92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121666</xdr:rowOff>
    </xdr:from>
    <xdr:to>
      <xdr:col>11</xdr:col>
      <xdr:colOff>358775</xdr:colOff>
      <xdr:row>56</xdr:row>
      <xdr:rowOff>51816</xdr:rowOff>
    </xdr:to>
    <xdr:sp macro="" textlink="">
      <xdr:nvSpPr>
        <xdr:cNvPr id="374" name="円/楕円 373"/>
        <xdr:cNvSpPr/>
      </xdr:nvSpPr>
      <xdr:spPr>
        <a:xfrm>
          <a:off x="7810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68343</xdr:rowOff>
    </xdr:from>
    <xdr:ext cx="534377" cy="259045"/>
    <xdr:sp macro="" textlink="">
      <xdr:nvSpPr>
        <xdr:cNvPr id="375" name="テキスト ボックス 374"/>
        <xdr:cNvSpPr txBox="1"/>
      </xdr:nvSpPr>
      <xdr:spPr>
        <a:xfrm>
          <a:off x="7594111" y="93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124943</xdr:rowOff>
    </xdr:from>
    <xdr:to>
      <xdr:col>10</xdr:col>
      <xdr:colOff>155575</xdr:colOff>
      <xdr:row>57</xdr:row>
      <xdr:rowOff>55093</xdr:rowOff>
    </xdr:to>
    <xdr:sp macro="" textlink="">
      <xdr:nvSpPr>
        <xdr:cNvPr id="376" name="円/楕円 375"/>
        <xdr:cNvSpPr/>
      </xdr:nvSpPr>
      <xdr:spPr>
        <a:xfrm>
          <a:off x="6921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46220</xdr:rowOff>
    </xdr:from>
    <xdr:ext cx="534377" cy="259045"/>
    <xdr:sp macro="" textlink="">
      <xdr:nvSpPr>
        <xdr:cNvPr id="377" name="テキスト ボックス 376"/>
        <xdr:cNvSpPr txBox="1"/>
      </xdr:nvSpPr>
      <xdr:spPr>
        <a:xfrm>
          <a:off x="6705111" y="98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30246</xdr:rowOff>
    </xdr:from>
    <xdr:to>
      <xdr:col>15</xdr:col>
      <xdr:colOff>180975</xdr:colOff>
      <xdr:row>76</xdr:row>
      <xdr:rowOff>154307</xdr:rowOff>
    </xdr:to>
    <xdr:cxnSp macro="">
      <xdr:nvCxnSpPr>
        <xdr:cNvPr id="404" name="直線コネクタ 403"/>
        <xdr:cNvCxnSpPr/>
      </xdr:nvCxnSpPr>
      <xdr:spPr>
        <a:xfrm flipV="1">
          <a:off x="9639300" y="13060446"/>
          <a:ext cx="8382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125321</xdr:rowOff>
    </xdr:from>
    <xdr:to>
      <xdr:col>14</xdr:col>
      <xdr:colOff>28575</xdr:colOff>
      <xdr:row>76</xdr:row>
      <xdr:rowOff>154307</xdr:rowOff>
    </xdr:to>
    <xdr:cxnSp macro="">
      <xdr:nvCxnSpPr>
        <xdr:cNvPr id="407" name="直線コネクタ 406"/>
        <xdr:cNvCxnSpPr/>
      </xdr:nvCxnSpPr>
      <xdr:spPr>
        <a:xfrm>
          <a:off x="8750300" y="13155521"/>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125321</xdr:rowOff>
    </xdr:from>
    <xdr:to>
      <xdr:col>12</xdr:col>
      <xdr:colOff>511175</xdr:colOff>
      <xdr:row>76</xdr:row>
      <xdr:rowOff>144546</xdr:rowOff>
    </xdr:to>
    <xdr:cxnSp macro="">
      <xdr:nvCxnSpPr>
        <xdr:cNvPr id="410" name="直線コネクタ 409"/>
        <xdr:cNvCxnSpPr/>
      </xdr:nvCxnSpPr>
      <xdr:spPr>
        <a:xfrm flipV="1">
          <a:off x="7861300" y="13155521"/>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144546</xdr:rowOff>
    </xdr:from>
    <xdr:to>
      <xdr:col>11</xdr:col>
      <xdr:colOff>307975</xdr:colOff>
      <xdr:row>77</xdr:row>
      <xdr:rowOff>48648</xdr:rowOff>
    </xdr:to>
    <xdr:cxnSp macro="">
      <xdr:nvCxnSpPr>
        <xdr:cNvPr id="413" name="直線コネクタ 412"/>
        <xdr:cNvCxnSpPr/>
      </xdr:nvCxnSpPr>
      <xdr:spPr>
        <a:xfrm flipV="1">
          <a:off x="6972300" y="13174746"/>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150896</xdr:rowOff>
    </xdr:from>
    <xdr:to>
      <xdr:col>15</xdr:col>
      <xdr:colOff>231775</xdr:colOff>
      <xdr:row>76</xdr:row>
      <xdr:rowOff>81046</xdr:rowOff>
    </xdr:to>
    <xdr:sp macro="" textlink="">
      <xdr:nvSpPr>
        <xdr:cNvPr id="423" name="円/楕円 422"/>
        <xdr:cNvSpPr/>
      </xdr:nvSpPr>
      <xdr:spPr>
        <a:xfrm>
          <a:off x="104267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2323</xdr:rowOff>
    </xdr:from>
    <xdr:ext cx="534377" cy="259045"/>
    <xdr:sp macro="" textlink="">
      <xdr:nvSpPr>
        <xdr:cNvPr id="424" name="商工費該当値テキスト"/>
        <xdr:cNvSpPr txBox="1"/>
      </xdr:nvSpPr>
      <xdr:spPr>
        <a:xfrm>
          <a:off x="10528300" y="12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103507</xdr:rowOff>
    </xdr:from>
    <xdr:to>
      <xdr:col>14</xdr:col>
      <xdr:colOff>79375</xdr:colOff>
      <xdr:row>77</xdr:row>
      <xdr:rowOff>33657</xdr:rowOff>
    </xdr:to>
    <xdr:sp macro="" textlink="">
      <xdr:nvSpPr>
        <xdr:cNvPr id="425" name="円/楕円 424"/>
        <xdr:cNvSpPr/>
      </xdr:nvSpPr>
      <xdr:spPr>
        <a:xfrm>
          <a:off x="95885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50185</xdr:rowOff>
    </xdr:from>
    <xdr:ext cx="534377" cy="259045"/>
    <xdr:sp macro="" textlink="">
      <xdr:nvSpPr>
        <xdr:cNvPr id="426" name="テキスト ボックス 425"/>
        <xdr:cNvSpPr txBox="1"/>
      </xdr:nvSpPr>
      <xdr:spPr>
        <a:xfrm>
          <a:off x="9372111" y="129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74521</xdr:rowOff>
    </xdr:from>
    <xdr:to>
      <xdr:col>12</xdr:col>
      <xdr:colOff>561975</xdr:colOff>
      <xdr:row>77</xdr:row>
      <xdr:rowOff>4671</xdr:rowOff>
    </xdr:to>
    <xdr:sp macro="" textlink="">
      <xdr:nvSpPr>
        <xdr:cNvPr id="427" name="円/楕円 426"/>
        <xdr:cNvSpPr/>
      </xdr:nvSpPr>
      <xdr:spPr>
        <a:xfrm>
          <a:off x="8699500" y="131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21198</xdr:rowOff>
    </xdr:from>
    <xdr:ext cx="534377" cy="259045"/>
    <xdr:sp macro="" textlink="">
      <xdr:nvSpPr>
        <xdr:cNvPr id="428" name="テキスト ボックス 427"/>
        <xdr:cNvSpPr txBox="1"/>
      </xdr:nvSpPr>
      <xdr:spPr>
        <a:xfrm>
          <a:off x="8483111" y="128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93746</xdr:rowOff>
    </xdr:from>
    <xdr:to>
      <xdr:col>11</xdr:col>
      <xdr:colOff>358775</xdr:colOff>
      <xdr:row>77</xdr:row>
      <xdr:rowOff>23896</xdr:rowOff>
    </xdr:to>
    <xdr:sp macro="" textlink="">
      <xdr:nvSpPr>
        <xdr:cNvPr id="429" name="円/楕円 428"/>
        <xdr:cNvSpPr/>
      </xdr:nvSpPr>
      <xdr:spPr>
        <a:xfrm>
          <a:off x="7810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40423</xdr:rowOff>
    </xdr:from>
    <xdr:ext cx="534377" cy="259045"/>
    <xdr:sp macro="" textlink="">
      <xdr:nvSpPr>
        <xdr:cNvPr id="430" name="テキスト ボックス 429"/>
        <xdr:cNvSpPr txBox="1"/>
      </xdr:nvSpPr>
      <xdr:spPr>
        <a:xfrm>
          <a:off x="7594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169298</xdr:rowOff>
    </xdr:from>
    <xdr:to>
      <xdr:col>10</xdr:col>
      <xdr:colOff>155575</xdr:colOff>
      <xdr:row>77</xdr:row>
      <xdr:rowOff>99448</xdr:rowOff>
    </xdr:to>
    <xdr:sp macro="" textlink="">
      <xdr:nvSpPr>
        <xdr:cNvPr id="431" name="円/楕円 430"/>
        <xdr:cNvSpPr/>
      </xdr:nvSpPr>
      <xdr:spPr>
        <a:xfrm>
          <a:off x="6921500" y="131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115975</xdr:rowOff>
    </xdr:from>
    <xdr:ext cx="534377" cy="259045"/>
    <xdr:sp macro="" textlink="">
      <xdr:nvSpPr>
        <xdr:cNvPr id="432" name="テキスト ボックス 431"/>
        <xdr:cNvSpPr txBox="1"/>
      </xdr:nvSpPr>
      <xdr:spPr>
        <a:xfrm>
          <a:off x="6705111" y="129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87370</xdr:rowOff>
    </xdr:from>
    <xdr:to>
      <xdr:col>15</xdr:col>
      <xdr:colOff>180975</xdr:colOff>
      <xdr:row>95</xdr:row>
      <xdr:rowOff>161722</xdr:rowOff>
    </xdr:to>
    <xdr:cxnSp macro="">
      <xdr:nvCxnSpPr>
        <xdr:cNvPr id="462" name="直線コネクタ 461"/>
        <xdr:cNvCxnSpPr/>
      </xdr:nvCxnSpPr>
      <xdr:spPr>
        <a:xfrm flipV="1">
          <a:off x="9639300" y="16375120"/>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161722</xdr:rowOff>
    </xdr:from>
    <xdr:to>
      <xdr:col>14</xdr:col>
      <xdr:colOff>28575</xdr:colOff>
      <xdr:row>96</xdr:row>
      <xdr:rowOff>148158</xdr:rowOff>
    </xdr:to>
    <xdr:cxnSp macro="">
      <xdr:nvCxnSpPr>
        <xdr:cNvPr id="465" name="直線コネクタ 464"/>
        <xdr:cNvCxnSpPr/>
      </xdr:nvCxnSpPr>
      <xdr:spPr>
        <a:xfrm flipV="1">
          <a:off x="8750300" y="16449472"/>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92418</xdr:rowOff>
    </xdr:from>
    <xdr:to>
      <xdr:col>12</xdr:col>
      <xdr:colOff>511175</xdr:colOff>
      <xdr:row>96</xdr:row>
      <xdr:rowOff>148158</xdr:rowOff>
    </xdr:to>
    <xdr:cxnSp macro="">
      <xdr:nvCxnSpPr>
        <xdr:cNvPr id="468" name="直線コネクタ 467"/>
        <xdr:cNvCxnSpPr/>
      </xdr:nvCxnSpPr>
      <xdr:spPr>
        <a:xfrm>
          <a:off x="7861300" y="16551618"/>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92418</xdr:rowOff>
    </xdr:from>
    <xdr:to>
      <xdr:col>11</xdr:col>
      <xdr:colOff>307975</xdr:colOff>
      <xdr:row>96</xdr:row>
      <xdr:rowOff>139948</xdr:rowOff>
    </xdr:to>
    <xdr:cxnSp macro="">
      <xdr:nvCxnSpPr>
        <xdr:cNvPr id="471" name="直線コネクタ 470"/>
        <xdr:cNvCxnSpPr/>
      </xdr:nvCxnSpPr>
      <xdr:spPr>
        <a:xfrm flipV="1">
          <a:off x="6972300" y="16551618"/>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36570</xdr:rowOff>
    </xdr:from>
    <xdr:to>
      <xdr:col>15</xdr:col>
      <xdr:colOff>231775</xdr:colOff>
      <xdr:row>95</xdr:row>
      <xdr:rowOff>138170</xdr:rowOff>
    </xdr:to>
    <xdr:sp macro="" textlink="">
      <xdr:nvSpPr>
        <xdr:cNvPr id="481" name="円/楕円 480"/>
        <xdr:cNvSpPr/>
      </xdr:nvSpPr>
      <xdr:spPr>
        <a:xfrm>
          <a:off x="10426700" y="163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59447</xdr:rowOff>
    </xdr:from>
    <xdr:ext cx="534377" cy="259045"/>
    <xdr:sp macro="" textlink="">
      <xdr:nvSpPr>
        <xdr:cNvPr id="482" name="土木費該当値テキスト"/>
        <xdr:cNvSpPr txBox="1"/>
      </xdr:nvSpPr>
      <xdr:spPr>
        <a:xfrm>
          <a:off x="10528300" y="16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110922</xdr:rowOff>
    </xdr:from>
    <xdr:to>
      <xdr:col>14</xdr:col>
      <xdr:colOff>79375</xdr:colOff>
      <xdr:row>96</xdr:row>
      <xdr:rowOff>41072</xdr:rowOff>
    </xdr:to>
    <xdr:sp macro="" textlink="">
      <xdr:nvSpPr>
        <xdr:cNvPr id="483" name="円/楕円 482"/>
        <xdr:cNvSpPr/>
      </xdr:nvSpPr>
      <xdr:spPr>
        <a:xfrm>
          <a:off x="9588500" y="163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57599</xdr:rowOff>
    </xdr:from>
    <xdr:ext cx="534377" cy="259045"/>
    <xdr:sp macro="" textlink="">
      <xdr:nvSpPr>
        <xdr:cNvPr id="484" name="テキスト ボックス 483"/>
        <xdr:cNvSpPr txBox="1"/>
      </xdr:nvSpPr>
      <xdr:spPr>
        <a:xfrm>
          <a:off x="9372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97358</xdr:rowOff>
    </xdr:from>
    <xdr:to>
      <xdr:col>12</xdr:col>
      <xdr:colOff>561975</xdr:colOff>
      <xdr:row>97</xdr:row>
      <xdr:rowOff>27508</xdr:rowOff>
    </xdr:to>
    <xdr:sp macro="" textlink="">
      <xdr:nvSpPr>
        <xdr:cNvPr id="485" name="円/楕円 484"/>
        <xdr:cNvSpPr/>
      </xdr:nvSpPr>
      <xdr:spPr>
        <a:xfrm>
          <a:off x="8699500" y="165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18635</xdr:rowOff>
    </xdr:from>
    <xdr:ext cx="534377" cy="259045"/>
    <xdr:sp macro="" textlink="">
      <xdr:nvSpPr>
        <xdr:cNvPr id="486" name="テキスト ボックス 485"/>
        <xdr:cNvSpPr txBox="1"/>
      </xdr:nvSpPr>
      <xdr:spPr>
        <a:xfrm>
          <a:off x="8483111" y="16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41618</xdr:rowOff>
    </xdr:from>
    <xdr:to>
      <xdr:col>11</xdr:col>
      <xdr:colOff>358775</xdr:colOff>
      <xdr:row>96</xdr:row>
      <xdr:rowOff>143218</xdr:rowOff>
    </xdr:to>
    <xdr:sp macro="" textlink="">
      <xdr:nvSpPr>
        <xdr:cNvPr id="487" name="円/楕円 486"/>
        <xdr:cNvSpPr/>
      </xdr:nvSpPr>
      <xdr:spPr>
        <a:xfrm>
          <a:off x="7810500" y="165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159745</xdr:rowOff>
    </xdr:from>
    <xdr:ext cx="534377" cy="259045"/>
    <xdr:sp macro="" textlink="">
      <xdr:nvSpPr>
        <xdr:cNvPr id="488" name="テキスト ボックス 487"/>
        <xdr:cNvSpPr txBox="1"/>
      </xdr:nvSpPr>
      <xdr:spPr>
        <a:xfrm>
          <a:off x="7594111" y="162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89148</xdr:rowOff>
    </xdr:from>
    <xdr:to>
      <xdr:col>10</xdr:col>
      <xdr:colOff>155575</xdr:colOff>
      <xdr:row>97</xdr:row>
      <xdr:rowOff>19298</xdr:rowOff>
    </xdr:to>
    <xdr:sp macro="" textlink="">
      <xdr:nvSpPr>
        <xdr:cNvPr id="489" name="円/楕円 488"/>
        <xdr:cNvSpPr/>
      </xdr:nvSpPr>
      <xdr:spPr>
        <a:xfrm>
          <a:off x="6921500" y="165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10425</xdr:rowOff>
    </xdr:from>
    <xdr:ext cx="534377" cy="259045"/>
    <xdr:sp macro="" textlink="">
      <xdr:nvSpPr>
        <xdr:cNvPr id="490" name="テキスト ボックス 489"/>
        <xdr:cNvSpPr txBox="1"/>
      </xdr:nvSpPr>
      <xdr:spPr>
        <a:xfrm>
          <a:off x="6705111" y="166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16104</xdr:rowOff>
    </xdr:from>
    <xdr:to>
      <xdr:col>23</xdr:col>
      <xdr:colOff>517525</xdr:colOff>
      <xdr:row>38</xdr:row>
      <xdr:rowOff>104077</xdr:rowOff>
    </xdr:to>
    <xdr:cxnSp macro="">
      <xdr:nvCxnSpPr>
        <xdr:cNvPr id="520" name="直線コネクタ 519"/>
        <xdr:cNvCxnSpPr/>
      </xdr:nvCxnSpPr>
      <xdr:spPr>
        <a:xfrm>
          <a:off x="15481300" y="6359754"/>
          <a:ext cx="8382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143548</xdr:rowOff>
    </xdr:from>
    <xdr:to>
      <xdr:col>22</xdr:col>
      <xdr:colOff>365125</xdr:colOff>
      <xdr:row>37</xdr:row>
      <xdr:rowOff>16104</xdr:rowOff>
    </xdr:to>
    <xdr:cxnSp macro="">
      <xdr:nvCxnSpPr>
        <xdr:cNvPr id="523" name="直線コネクタ 522"/>
        <xdr:cNvCxnSpPr/>
      </xdr:nvCxnSpPr>
      <xdr:spPr>
        <a:xfrm>
          <a:off x="14592300" y="6144298"/>
          <a:ext cx="8890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143548</xdr:rowOff>
    </xdr:from>
    <xdr:to>
      <xdr:col>21</xdr:col>
      <xdr:colOff>161925</xdr:colOff>
      <xdr:row>38</xdr:row>
      <xdr:rowOff>112992</xdr:rowOff>
    </xdr:to>
    <xdr:cxnSp macro="">
      <xdr:nvCxnSpPr>
        <xdr:cNvPr id="526" name="直線コネクタ 525"/>
        <xdr:cNvCxnSpPr/>
      </xdr:nvCxnSpPr>
      <xdr:spPr>
        <a:xfrm flipV="1">
          <a:off x="13703300" y="6144298"/>
          <a:ext cx="889000" cy="4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91770</xdr:rowOff>
    </xdr:from>
    <xdr:to>
      <xdr:col>19</xdr:col>
      <xdr:colOff>644525</xdr:colOff>
      <xdr:row>38</xdr:row>
      <xdr:rowOff>112992</xdr:rowOff>
    </xdr:to>
    <xdr:cxnSp macro="">
      <xdr:nvCxnSpPr>
        <xdr:cNvPr id="529" name="直線コネクタ 528"/>
        <xdr:cNvCxnSpPr/>
      </xdr:nvCxnSpPr>
      <xdr:spPr>
        <a:xfrm>
          <a:off x="12814300" y="660687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53277</xdr:rowOff>
    </xdr:from>
    <xdr:to>
      <xdr:col>23</xdr:col>
      <xdr:colOff>568325</xdr:colOff>
      <xdr:row>38</xdr:row>
      <xdr:rowOff>154877</xdr:rowOff>
    </xdr:to>
    <xdr:sp macro="" textlink="">
      <xdr:nvSpPr>
        <xdr:cNvPr id="539" name="円/楕円 538"/>
        <xdr:cNvSpPr/>
      </xdr:nvSpPr>
      <xdr:spPr>
        <a:xfrm>
          <a:off x="162687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31704</xdr:rowOff>
    </xdr:from>
    <xdr:ext cx="534377" cy="259045"/>
    <xdr:sp macro="" textlink="">
      <xdr:nvSpPr>
        <xdr:cNvPr id="540" name="消防費該当値テキスト"/>
        <xdr:cNvSpPr txBox="1"/>
      </xdr:nvSpPr>
      <xdr:spPr>
        <a:xfrm>
          <a:off x="16370300" y="65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136754</xdr:rowOff>
    </xdr:from>
    <xdr:to>
      <xdr:col>22</xdr:col>
      <xdr:colOff>415925</xdr:colOff>
      <xdr:row>37</xdr:row>
      <xdr:rowOff>66904</xdr:rowOff>
    </xdr:to>
    <xdr:sp macro="" textlink="">
      <xdr:nvSpPr>
        <xdr:cNvPr id="541" name="円/楕円 540"/>
        <xdr:cNvSpPr/>
      </xdr:nvSpPr>
      <xdr:spPr>
        <a:xfrm>
          <a:off x="15430500" y="63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83431</xdr:rowOff>
    </xdr:from>
    <xdr:ext cx="534377" cy="259045"/>
    <xdr:sp macro="" textlink="">
      <xdr:nvSpPr>
        <xdr:cNvPr id="542" name="テキスト ボックス 541"/>
        <xdr:cNvSpPr txBox="1"/>
      </xdr:nvSpPr>
      <xdr:spPr>
        <a:xfrm>
          <a:off x="15214111" y="60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92748</xdr:rowOff>
    </xdr:from>
    <xdr:to>
      <xdr:col>21</xdr:col>
      <xdr:colOff>212725</xdr:colOff>
      <xdr:row>36</xdr:row>
      <xdr:rowOff>22898</xdr:rowOff>
    </xdr:to>
    <xdr:sp macro="" textlink="">
      <xdr:nvSpPr>
        <xdr:cNvPr id="543" name="円/楕円 542"/>
        <xdr:cNvSpPr/>
      </xdr:nvSpPr>
      <xdr:spPr>
        <a:xfrm>
          <a:off x="14541500" y="60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39425</xdr:rowOff>
    </xdr:from>
    <xdr:ext cx="534377" cy="259045"/>
    <xdr:sp macro="" textlink="">
      <xdr:nvSpPr>
        <xdr:cNvPr id="544" name="テキスト ボックス 543"/>
        <xdr:cNvSpPr txBox="1"/>
      </xdr:nvSpPr>
      <xdr:spPr>
        <a:xfrm>
          <a:off x="14325111" y="58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62192</xdr:rowOff>
    </xdr:from>
    <xdr:to>
      <xdr:col>20</xdr:col>
      <xdr:colOff>9525</xdr:colOff>
      <xdr:row>38</xdr:row>
      <xdr:rowOff>163792</xdr:rowOff>
    </xdr:to>
    <xdr:sp macro="" textlink="">
      <xdr:nvSpPr>
        <xdr:cNvPr id="545" name="円/楕円 544"/>
        <xdr:cNvSpPr/>
      </xdr:nvSpPr>
      <xdr:spPr>
        <a:xfrm>
          <a:off x="13652500" y="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154919</xdr:rowOff>
    </xdr:from>
    <xdr:ext cx="534377" cy="259045"/>
    <xdr:sp macro="" textlink="">
      <xdr:nvSpPr>
        <xdr:cNvPr id="546" name="テキスト ボックス 545"/>
        <xdr:cNvSpPr txBox="1"/>
      </xdr:nvSpPr>
      <xdr:spPr>
        <a:xfrm>
          <a:off x="13436111" y="66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40970</xdr:rowOff>
    </xdr:from>
    <xdr:to>
      <xdr:col>18</xdr:col>
      <xdr:colOff>492125</xdr:colOff>
      <xdr:row>38</xdr:row>
      <xdr:rowOff>142570</xdr:rowOff>
    </xdr:to>
    <xdr:sp macro="" textlink="">
      <xdr:nvSpPr>
        <xdr:cNvPr id="547" name="円/楕円 546"/>
        <xdr:cNvSpPr/>
      </xdr:nvSpPr>
      <xdr:spPr>
        <a:xfrm>
          <a:off x="127635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133697</xdr:rowOff>
    </xdr:from>
    <xdr:ext cx="534377" cy="259045"/>
    <xdr:sp macro="" textlink="">
      <xdr:nvSpPr>
        <xdr:cNvPr id="548" name="テキスト ボックス 547"/>
        <xdr:cNvSpPr txBox="1"/>
      </xdr:nvSpPr>
      <xdr:spPr>
        <a:xfrm>
          <a:off x="12547111" y="66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96189</xdr:rowOff>
    </xdr:from>
    <xdr:to>
      <xdr:col>23</xdr:col>
      <xdr:colOff>517525</xdr:colOff>
      <xdr:row>56</xdr:row>
      <xdr:rowOff>104057</xdr:rowOff>
    </xdr:to>
    <xdr:cxnSp macro="">
      <xdr:nvCxnSpPr>
        <xdr:cNvPr id="578" name="直線コネクタ 577"/>
        <xdr:cNvCxnSpPr/>
      </xdr:nvCxnSpPr>
      <xdr:spPr>
        <a:xfrm>
          <a:off x="15481300" y="9697389"/>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96189</xdr:rowOff>
    </xdr:from>
    <xdr:to>
      <xdr:col>22</xdr:col>
      <xdr:colOff>365125</xdr:colOff>
      <xdr:row>57</xdr:row>
      <xdr:rowOff>40849</xdr:rowOff>
    </xdr:to>
    <xdr:cxnSp macro="">
      <xdr:nvCxnSpPr>
        <xdr:cNvPr id="581" name="直線コネクタ 580"/>
        <xdr:cNvCxnSpPr/>
      </xdr:nvCxnSpPr>
      <xdr:spPr>
        <a:xfrm flipV="1">
          <a:off x="14592300" y="9697389"/>
          <a:ext cx="889000" cy="1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40849</xdr:rowOff>
    </xdr:from>
    <xdr:to>
      <xdr:col>21</xdr:col>
      <xdr:colOff>161925</xdr:colOff>
      <xdr:row>57</xdr:row>
      <xdr:rowOff>46660</xdr:rowOff>
    </xdr:to>
    <xdr:cxnSp macro="">
      <xdr:nvCxnSpPr>
        <xdr:cNvPr id="584" name="直線コネクタ 583"/>
        <xdr:cNvCxnSpPr/>
      </xdr:nvCxnSpPr>
      <xdr:spPr>
        <a:xfrm flipV="1">
          <a:off x="13703300" y="9813499"/>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11588</xdr:rowOff>
    </xdr:from>
    <xdr:to>
      <xdr:col>19</xdr:col>
      <xdr:colOff>644525</xdr:colOff>
      <xdr:row>57</xdr:row>
      <xdr:rowOff>46660</xdr:rowOff>
    </xdr:to>
    <xdr:cxnSp macro="">
      <xdr:nvCxnSpPr>
        <xdr:cNvPr id="587" name="直線コネクタ 586"/>
        <xdr:cNvCxnSpPr/>
      </xdr:nvCxnSpPr>
      <xdr:spPr>
        <a:xfrm>
          <a:off x="12814300" y="9784238"/>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53257</xdr:rowOff>
    </xdr:from>
    <xdr:to>
      <xdr:col>23</xdr:col>
      <xdr:colOff>568325</xdr:colOff>
      <xdr:row>56</xdr:row>
      <xdr:rowOff>154857</xdr:rowOff>
    </xdr:to>
    <xdr:sp macro="" textlink="">
      <xdr:nvSpPr>
        <xdr:cNvPr id="597" name="円/楕円 596"/>
        <xdr:cNvSpPr/>
      </xdr:nvSpPr>
      <xdr:spPr>
        <a:xfrm>
          <a:off x="16268700" y="9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31684</xdr:rowOff>
    </xdr:from>
    <xdr:ext cx="534377" cy="259045"/>
    <xdr:sp macro="" textlink="">
      <xdr:nvSpPr>
        <xdr:cNvPr id="598" name="教育費該当値テキスト"/>
        <xdr:cNvSpPr txBox="1"/>
      </xdr:nvSpPr>
      <xdr:spPr>
        <a:xfrm>
          <a:off x="16370300" y="963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45389</xdr:rowOff>
    </xdr:from>
    <xdr:to>
      <xdr:col>22</xdr:col>
      <xdr:colOff>415925</xdr:colOff>
      <xdr:row>56</xdr:row>
      <xdr:rowOff>146989</xdr:rowOff>
    </xdr:to>
    <xdr:sp macro="" textlink="">
      <xdr:nvSpPr>
        <xdr:cNvPr id="599" name="円/楕円 598"/>
        <xdr:cNvSpPr/>
      </xdr:nvSpPr>
      <xdr:spPr>
        <a:xfrm>
          <a:off x="15430500" y="9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138116</xdr:rowOff>
    </xdr:from>
    <xdr:ext cx="534377" cy="259045"/>
    <xdr:sp macro="" textlink="">
      <xdr:nvSpPr>
        <xdr:cNvPr id="600" name="テキスト ボックス 599"/>
        <xdr:cNvSpPr txBox="1"/>
      </xdr:nvSpPr>
      <xdr:spPr>
        <a:xfrm>
          <a:off x="15214111" y="9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161499</xdr:rowOff>
    </xdr:from>
    <xdr:to>
      <xdr:col>21</xdr:col>
      <xdr:colOff>212725</xdr:colOff>
      <xdr:row>57</xdr:row>
      <xdr:rowOff>91649</xdr:rowOff>
    </xdr:to>
    <xdr:sp macro="" textlink="">
      <xdr:nvSpPr>
        <xdr:cNvPr id="601" name="円/楕円 600"/>
        <xdr:cNvSpPr/>
      </xdr:nvSpPr>
      <xdr:spPr>
        <a:xfrm>
          <a:off x="14541500" y="9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82776</xdr:rowOff>
    </xdr:from>
    <xdr:ext cx="534377" cy="259045"/>
    <xdr:sp macro="" textlink="">
      <xdr:nvSpPr>
        <xdr:cNvPr id="602" name="テキスト ボックス 601"/>
        <xdr:cNvSpPr txBox="1"/>
      </xdr:nvSpPr>
      <xdr:spPr>
        <a:xfrm>
          <a:off x="14325111" y="9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167310</xdr:rowOff>
    </xdr:from>
    <xdr:to>
      <xdr:col>20</xdr:col>
      <xdr:colOff>9525</xdr:colOff>
      <xdr:row>57</xdr:row>
      <xdr:rowOff>97460</xdr:rowOff>
    </xdr:to>
    <xdr:sp macro="" textlink="">
      <xdr:nvSpPr>
        <xdr:cNvPr id="603" name="円/楕円 602"/>
        <xdr:cNvSpPr/>
      </xdr:nvSpPr>
      <xdr:spPr>
        <a:xfrm>
          <a:off x="13652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88587</xdr:rowOff>
    </xdr:from>
    <xdr:ext cx="534377" cy="259045"/>
    <xdr:sp macro="" textlink="">
      <xdr:nvSpPr>
        <xdr:cNvPr id="604" name="テキスト ボックス 603"/>
        <xdr:cNvSpPr txBox="1"/>
      </xdr:nvSpPr>
      <xdr:spPr>
        <a:xfrm>
          <a:off x="13436111" y="98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132238</xdr:rowOff>
    </xdr:from>
    <xdr:to>
      <xdr:col>18</xdr:col>
      <xdr:colOff>492125</xdr:colOff>
      <xdr:row>57</xdr:row>
      <xdr:rowOff>62388</xdr:rowOff>
    </xdr:to>
    <xdr:sp macro="" textlink="">
      <xdr:nvSpPr>
        <xdr:cNvPr id="605" name="円/楕円 604"/>
        <xdr:cNvSpPr/>
      </xdr:nvSpPr>
      <xdr:spPr>
        <a:xfrm>
          <a:off x="12763500" y="97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53515</xdr:rowOff>
    </xdr:from>
    <xdr:ext cx="534377" cy="259045"/>
    <xdr:sp macro="" textlink="">
      <xdr:nvSpPr>
        <xdr:cNvPr id="606" name="テキスト ボックス 605"/>
        <xdr:cNvSpPr txBox="1"/>
      </xdr:nvSpPr>
      <xdr:spPr>
        <a:xfrm>
          <a:off x="12547111" y="98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34430</xdr:rowOff>
    </xdr:from>
    <xdr:to>
      <xdr:col>23</xdr:col>
      <xdr:colOff>517525</xdr:colOff>
      <xdr:row>77</xdr:row>
      <xdr:rowOff>88836</xdr:rowOff>
    </xdr:to>
    <xdr:cxnSp macro="">
      <xdr:nvCxnSpPr>
        <xdr:cNvPr id="635" name="直線コネクタ 634"/>
        <xdr:cNvCxnSpPr/>
      </xdr:nvCxnSpPr>
      <xdr:spPr>
        <a:xfrm>
          <a:off x="15481300" y="12550280"/>
          <a:ext cx="838200" cy="7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6"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34430</xdr:rowOff>
    </xdr:from>
    <xdr:to>
      <xdr:col>22</xdr:col>
      <xdr:colOff>365125</xdr:colOff>
      <xdr:row>77</xdr:row>
      <xdr:rowOff>30581</xdr:rowOff>
    </xdr:to>
    <xdr:cxnSp macro="">
      <xdr:nvCxnSpPr>
        <xdr:cNvPr id="638" name="直線コネクタ 637"/>
        <xdr:cNvCxnSpPr/>
      </xdr:nvCxnSpPr>
      <xdr:spPr>
        <a:xfrm flipV="1">
          <a:off x="14592300" y="12550280"/>
          <a:ext cx="889000" cy="68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30581</xdr:rowOff>
    </xdr:from>
    <xdr:to>
      <xdr:col>21</xdr:col>
      <xdr:colOff>161925</xdr:colOff>
      <xdr:row>79</xdr:row>
      <xdr:rowOff>18314</xdr:rowOff>
    </xdr:to>
    <xdr:cxnSp macro="">
      <xdr:nvCxnSpPr>
        <xdr:cNvPr id="641" name="直線コネクタ 640"/>
        <xdr:cNvCxnSpPr/>
      </xdr:nvCxnSpPr>
      <xdr:spPr>
        <a:xfrm flipV="1">
          <a:off x="13703300" y="13232231"/>
          <a:ext cx="889000" cy="3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43" name="テキスト ボックス 642"/>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147092</xdr:rowOff>
    </xdr:from>
    <xdr:to>
      <xdr:col>19</xdr:col>
      <xdr:colOff>644525</xdr:colOff>
      <xdr:row>79</xdr:row>
      <xdr:rowOff>18314</xdr:rowOff>
    </xdr:to>
    <xdr:cxnSp macro="">
      <xdr:nvCxnSpPr>
        <xdr:cNvPr id="644" name="直線コネクタ 643"/>
        <xdr:cNvCxnSpPr/>
      </xdr:nvCxnSpPr>
      <xdr:spPr>
        <a:xfrm>
          <a:off x="12814300" y="1352019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38036</xdr:rowOff>
    </xdr:from>
    <xdr:to>
      <xdr:col>23</xdr:col>
      <xdr:colOff>568325</xdr:colOff>
      <xdr:row>77</xdr:row>
      <xdr:rowOff>139636</xdr:rowOff>
    </xdr:to>
    <xdr:sp macro="" textlink="">
      <xdr:nvSpPr>
        <xdr:cNvPr id="654" name="円/楕円 653"/>
        <xdr:cNvSpPr/>
      </xdr:nvSpPr>
      <xdr:spPr>
        <a:xfrm>
          <a:off x="162687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60913</xdr:rowOff>
    </xdr:from>
    <xdr:ext cx="469744" cy="259045"/>
    <xdr:sp macro="" textlink="">
      <xdr:nvSpPr>
        <xdr:cNvPr id="655" name="災害復旧費該当値テキスト"/>
        <xdr:cNvSpPr txBox="1"/>
      </xdr:nvSpPr>
      <xdr:spPr>
        <a:xfrm>
          <a:off x="16370300" y="1309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155080</xdr:rowOff>
    </xdr:from>
    <xdr:to>
      <xdr:col>22</xdr:col>
      <xdr:colOff>415925</xdr:colOff>
      <xdr:row>73</xdr:row>
      <xdr:rowOff>85230</xdr:rowOff>
    </xdr:to>
    <xdr:sp macro="" textlink="">
      <xdr:nvSpPr>
        <xdr:cNvPr id="656" name="円/楕円 655"/>
        <xdr:cNvSpPr/>
      </xdr:nvSpPr>
      <xdr:spPr>
        <a:xfrm>
          <a:off x="15430500" y="124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101757</xdr:rowOff>
    </xdr:from>
    <xdr:ext cx="534377" cy="259045"/>
    <xdr:sp macro="" textlink="">
      <xdr:nvSpPr>
        <xdr:cNvPr id="657" name="テキスト ボックス 656"/>
        <xdr:cNvSpPr txBox="1"/>
      </xdr:nvSpPr>
      <xdr:spPr>
        <a:xfrm>
          <a:off x="15214111" y="122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151231</xdr:rowOff>
    </xdr:from>
    <xdr:to>
      <xdr:col>21</xdr:col>
      <xdr:colOff>212725</xdr:colOff>
      <xdr:row>77</xdr:row>
      <xdr:rowOff>81381</xdr:rowOff>
    </xdr:to>
    <xdr:sp macro="" textlink="">
      <xdr:nvSpPr>
        <xdr:cNvPr id="658" name="円/楕円 657"/>
        <xdr:cNvSpPr/>
      </xdr:nvSpPr>
      <xdr:spPr>
        <a:xfrm>
          <a:off x="14541500" y="131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97909</xdr:rowOff>
    </xdr:from>
    <xdr:ext cx="469744" cy="259045"/>
    <xdr:sp macro="" textlink="">
      <xdr:nvSpPr>
        <xdr:cNvPr id="659" name="テキスト ボックス 658"/>
        <xdr:cNvSpPr txBox="1"/>
      </xdr:nvSpPr>
      <xdr:spPr>
        <a:xfrm>
          <a:off x="14357427" y="1295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138964</xdr:rowOff>
    </xdr:from>
    <xdr:to>
      <xdr:col>20</xdr:col>
      <xdr:colOff>9525</xdr:colOff>
      <xdr:row>79</xdr:row>
      <xdr:rowOff>69114</xdr:rowOff>
    </xdr:to>
    <xdr:sp macro="" textlink="">
      <xdr:nvSpPr>
        <xdr:cNvPr id="660" name="円/楕円 659"/>
        <xdr:cNvSpPr/>
      </xdr:nvSpPr>
      <xdr:spPr>
        <a:xfrm>
          <a:off x="13652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60241</xdr:rowOff>
    </xdr:from>
    <xdr:ext cx="378565" cy="259045"/>
    <xdr:sp macro="" textlink="">
      <xdr:nvSpPr>
        <xdr:cNvPr id="661" name="テキスト ボックス 660"/>
        <xdr:cNvSpPr txBox="1"/>
      </xdr:nvSpPr>
      <xdr:spPr>
        <a:xfrm>
          <a:off x="13514017" y="13604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96292</xdr:rowOff>
    </xdr:from>
    <xdr:to>
      <xdr:col>18</xdr:col>
      <xdr:colOff>492125</xdr:colOff>
      <xdr:row>79</xdr:row>
      <xdr:rowOff>26442</xdr:rowOff>
    </xdr:to>
    <xdr:sp macro="" textlink="">
      <xdr:nvSpPr>
        <xdr:cNvPr id="662" name="円/楕円 661"/>
        <xdr:cNvSpPr/>
      </xdr:nvSpPr>
      <xdr:spPr>
        <a:xfrm>
          <a:off x="12763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17569</xdr:rowOff>
    </xdr:from>
    <xdr:ext cx="469744" cy="259045"/>
    <xdr:sp macro="" textlink="">
      <xdr:nvSpPr>
        <xdr:cNvPr id="663" name="テキスト ボックス 662"/>
        <xdr:cNvSpPr txBox="1"/>
      </xdr:nvSpPr>
      <xdr:spPr>
        <a:xfrm>
          <a:off x="12579427"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116759</xdr:rowOff>
    </xdr:from>
    <xdr:to>
      <xdr:col>23</xdr:col>
      <xdr:colOff>517525</xdr:colOff>
      <xdr:row>94</xdr:row>
      <xdr:rowOff>161009</xdr:rowOff>
    </xdr:to>
    <xdr:cxnSp macro="">
      <xdr:nvCxnSpPr>
        <xdr:cNvPr id="694" name="直線コネクタ 693"/>
        <xdr:cNvCxnSpPr/>
      </xdr:nvCxnSpPr>
      <xdr:spPr>
        <a:xfrm>
          <a:off x="15481300" y="16233059"/>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75724</xdr:rowOff>
    </xdr:from>
    <xdr:to>
      <xdr:col>22</xdr:col>
      <xdr:colOff>365125</xdr:colOff>
      <xdr:row>94</xdr:row>
      <xdr:rowOff>116759</xdr:rowOff>
    </xdr:to>
    <xdr:cxnSp macro="">
      <xdr:nvCxnSpPr>
        <xdr:cNvPr id="697" name="直線コネクタ 696"/>
        <xdr:cNvCxnSpPr/>
      </xdr:nvCxnSpPr>
      <xdr:spPr>
        <a:xfrm>
          <a:off x="14592300" y="16192024"/>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75724</xdr:rowOff>
    </xdr:from>
    <xdr:to>
      <xdr:col>21</xdr:col>
      <xdr:colOff>161925</xdr:colOff>
      <xdr:row>94</xdr:row>
      <xdr:rowOff>135176</xdr:rowOff>
    </xdr:to>
    <xdr:cxnSp macro="">
      <xdr:nvCxnSpPr>
        <xdr:cNvPr id="700" name="直線コネクタ 699"/>
        <xdr:cNvCxnSpPr/>
      </xdr:nvCxnSpPr>
      <xdr:spPr>
        <a:xfrm flipV="1">
          <a:off x="13703300" y="16192024"/>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78925</xdr:rowOff>
    </xdr:from>
    <xdr:to>
      <xdr:col>19</xdr:col>
      <xdr:colOff>644525</xdr:colOff>
      <xdr:row>94</xdr:row>
      <xdr:rowOff>135176</xdr:rowOff>
    </xdr:to>
    <xdr:cxnSp macro="">
      <xdr:nvCxnSpPr>
        <xdr:cNvPr id="703" name="直線コネクタ 702"/>
        <xdr:cNvCxnSpPr/>
      </xdr:nvCxnSpPr>
      <xdr:spPr>
        <a:xfrm>
          <a:off x="12814300" y="16195225"/>
          <a:ext cx="889000" cy="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110209</xdr:rowOff>
    </xdr:from>
    <xdr:to>
      <xdr:col>23</xdr:col>
      <xdr:colOff>568325</xdr:colOff>
      <xdr:row>95</xdr:row>
      <xdr:rowOff>40359</xdr:rowOff>
    </xdr:to>
    <xdr:sp macro="" textlink="">
      <xdr:nvSpPr>
        <xdr:cNvPr id="713" name="円/楕円 712"/>
        <xdr:cNvSpPr/>
      </xdr:nvSpPr>
      <xdr:spPr>
        <a:xfrm>
          <a:off x="162687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133086</xdr:rowOff>
    </xdr:from>
    <xdr:ext cx="534377" cy="259045"/>
    <xdr:sp macro="" textlink="">
      <xdr:nvSpPr>
        <xdr:cNvPr id="714" name="公債費該当値テキスト"/>
        <xdr:cNvSpPr txBox="1"/>
      </xdr:nvSpPr>
      <xdr:spPr>
        <a:xfrm>
          <a:off x="16370300" y="160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65959</xdr:rowOff>
    </xdr:from>
    <xdr:to>
      <xdr:col>22</xdr:col>
      <xdr:colOff>415925</xdr:colOff>
      <xdr:row>94</xdr:row>
      <xdr:rowOff>167559</xdr:rowOff>
    </xdr:to>
    <xdr:sp macro="" textlink="">
      <xdr:nvSpPr>
        <xdr:cNvPr id="715" name="円/楕円 714"/>
        <xdr:cNvSpPr/>
      </xdr:nvSpPr>
      <xdr:spPr>
        <a:xfrm>
          <a:off x="15430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12636</xdr:rowOff>
    </xdr:from>
    <xdr:ext cx="534377" cy="259045"/>
    <xdr:sp macro="" textlink="">
      <xdr:nvSpPr>
        <xdr:cNvPr id="716" name="テキスト ボックス 715"/>
        <xdr:cNvSpPr txBox="1"/>
      </xdr:nvSpPr>
      <xdr:spPr>
        <a:xfrm>
          <a:off x="15214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24924</xdr:rowOff>
    </xdr:from>
    <xdr:to>
      <xdr:col>21</xdr:col>
      <xdr:colOff>212725</xdr:colOff>
      <xdr:row>94</xdr:row>
      <xdr:rowOff>126524</xdr:rowOff>
    </xdr:to>
    <xdr:sp macro="" textlink="">
      <xdr:nvSpPr>
        <xdr:cNvPr id="717" name="円/楕円 716"/>
        <xdr:cNvSpPr/>
      </xdr:nvSpPr>
      <xdr:spPr>
        <a:xfrm>
          <a:off x="14541500" y="161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143051</xdr:rowOff>
    </xdr:from>
    <xdr:ext cx="534377" cy="259045"/>
    <xdr:sp macro="" textlink="">
      <xdr:nvSpPr>
        <xdr:cNvPr id="718" name="テキスト ボックス 717"/>
        <xdr:cNvSpPr txBox="1"/>
      </xdr:nvSpPr>
      <xdr:spPr>
        <a:xfrm>
          <a:off x="14325111" y="159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84376</xdr:rowOff>
    </xdr:from>
    <xdr:to>
      <xdr:col>20</xdr:col>
      <xdr:colOff>9525</xdr:colOff>
      <xdr:row>95</xdr:row>
      <xdr:rowOff>14526</xdr:rowOff>
    </xdr:to>
    <xdr:sp macro="" textlink="">
      <xdr:nvSpPr>
        <xdr:cNvPr id="719" name="円/楕円 718"/>
        <xdr:cNvSpPr/>
      </xdr:nvSpPr>
      <xdr:spPr>
        <a:xfrm>
          <a:off x="13652500" y="162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31053</xdr:rowOff>
    </xdr:from>
    <xdr:ext cx="534377" cy="259045"/>
    <xdr:sp macro="" textlink="">
      <xdr:nvSpPr>
        <xdr:cNvPr id="720" name="テキスト ボックス 719"/>
        <xdr:cNvSpPr txBox="1"/>
      </xdr:nvSpPr>
      <xdr:spPr>
        <a:xfrm>
          <a:off x="13436111" y="159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28125</xdr:rowOff>
    </xdr:from>
    <xdr:to>
      <xdr:col>18</xdr:col>
      <xdr:colOff>492125</xdr:colOff>
      <xdr:row>94</xdr:row>
      <xdr:rowOff>129725</xdr:rowOff>
    </xdr:to>
    <xdr:sp macro="" textlink="">
      <xdr:nvSpPr>
        <xdr:cNvPr id="721" name="円/楕円 720"/>
        <xdr:cNvSpPr/>
      </xdr:nvSpPr>
      <xdr:spPr>
        <a:xfrm>
          <a:off x="12763500" y="161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146252</xdr:rowOff>
    </xdr:from>
    <xdr:ext cx="534377" cy="259045"/>
    <xdr:sp macro="" textlink="">
      <xdr:nvSpPr>
        <xdr:cNvPr id="722" name="テキスト ボックス 721"/>
        <xdr:cNvSpPr txBox="1"/>
      </xdr:nvSpPr>
      <xdr:spPr>
        <a:xfrm>
          <a:off x="12547111" y="159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民生費は類似団体平均が減少に転じたのに対し、住民一人当たり</a:t>
          </a:r>
          <a:r>
            <a:rPr kumimoji="1" lang="en-US" altLang="ja-JP" sz="1400">
              <a:solidFill>
                <a:schemeClr val="dk1"/>
              </a:solidFill>
              <a:effectLst/>
              <a:latin typeface="+mn-ea"/>
              <a:ea typeface="+mn-ea"/>
              <a:cs typeface="+mn-cs"/>
            </a:rPr>
            <a:t>163,137</a:t>
          </a:r>
          <a:r>
            <a:rPr kumimoji="1" lang="ja-JP" altLang="ja-JP" sz="1400">
              <a:solidFill>
                <a:schemeClr val="dk1"/>
              </a:solidFill>
              <a:effectLst/>
              <a:latin typeface="+mn-ea"/>
              <a:ea typeface="+mn-ea"/>
              <a:cs typeface="+mn-cs"/>
            </a:rPr>
            <a:t>円と増加を続けている。これは待機児童解消のため、保育施設等の整備に重点的に取り組んでいることによるものである。</a:t>
          </a:r>
          <a:endParaRPr lang="ja-JP" altLang="ja-JP" sz="1800">
            <a:effectLst/>
            <a:latin typeface="+mn-ea"/>
            <a:ea typeface="+mn-ea"/>
          </a:endParaRPr>
        </a:p>
        <a:p>
          <a:r>
            <a:rPr kumimoji="1" lang="ja-JP" altLang="ja-JP" sz="1400">
              <a:solidFill>
                <a:schemeClr val="dk1"/>
              </a:solidFill>
              <a:effectLst/>
              <a:latin typeface="+mn-ea"/>
              <a:ea typeface="+mn-ea"/>
              <a:cs typeface="+mn-cs"/>
            </a:rPr>
            <a:t>　農林水産業費が住民一人当たり</a:t>
          </a:r>
          <a:r>
            <a:rPr kumimoji="1" lang="en-US" altLang="ja-JP" sz="1400">
              <a:solidFill>
                <a:schemeClr val="dk1"/>
              </a:solidFill>
              <a:effectLst/>
              <a:latin typeface="+mn-ea"/>
              <a:ea typeface="+mn-ea"/>
              <a:cs typeface="+mn-cs"/>
            </a:rPr>
            <a:t>26,969</a:t>
          </a:r>
          <a:r>
            <a:rPr kumimoji="1" lang="ja-JP" altLang="ja-JP" sz="1400">
              <a:solidFill>
                <a:schemeClr val="dk1"/>
              </a:solidFill>
              <a:effectLst/>
              <a:latin typeface="+mn-ea"/>
              <a:ea typeface="+mn-ea"/>
              <a:cs typeface="+mn-cs"/>
            </a:rPr>
            <a:t>円と大幅に増加し類似団体平均を大きく上回っている。これは農地の維持保全や青果物等の生産性・流通機能向上への取り組みを強化したことによるものである。</a:t>
          </a:r>
          <a:endParaRPr lang="ja-JP" altLang="ja-JP" sz="18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衛生費は住民一人当たり</a:t>
          </a:r>
          <a:r>
            <a:rPr kumimoji="1" lang="en-US" altLang="ja-JP" sz="1400" b="0" i="0" baseline="0">
              <a:solidFill>
                <a:schemeClr val="dk1"/>
              </a:solidFill>
              <a:effectLst/>
              <a:latin typeface="+mn-ea"/>
              <a:ea typeface="+mn-ea"/>
              <a:cs typeface="+mn-cs"/>
            </a:rPr>
            <a:t>56,286</a:t>
          </a:r>
          <a:r>
            <a:rPr kumimoji="1" lang="ja-JP" altLang="ja-JP" sz="1400">
              <a:solidFill>
                <a:schemeClr val="dk1"/>
              </a:solidFill>
              <a:effectLst/>
              <a:latin typeface="+mn-ea"/>
              <a:ea typeface="+mn-ea"/>
              <a:cs typeface="+mn-cs"/>
            </a:rPr>
            <a:t>円となっており、類似団体に比べ高止まりになっている。これは市民の医療環境維持のため、病院事業会計への繰出を毎年行っていることによるものである。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市税等の収納率向上対策の実施と徹底した事務事業の見直し等により、一定規模の実質収支額を確保している。</a:t>
          </a:r>
          <a:endParaRPr lang="ja-JP" altLang="ja-JP" sz="1600">
            <a:effectLst/>
            <a:latin typeface="+mn-ea"/>
            <a:ea typeface="+mn-ea"/>
          </a:endParaRPr>
        </a:p>
        <a:p>
          <a:r>
            <a:rPr kumimoji="1" lang="ja-JP" altLang="ja-JP" sz="1200">
              <a:solidFill>
                <a:schemeClr val="dk1"/>
              </a:solidFill>
              <a:effectLst/>
              <a:latin typeface="+mn-ea"/>
              <a:ea typeface="+mn-ea"/>
              <a:cs typeface="+mn-cs"/>
            </a:rPr>
            <a:t>　財政調整基金残高は、</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年度に生じた災害復旧費、豪雪対応経費等の増加に伴う減少分を歳出見直しによる財源確保により</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年度水準まで確保した。</a:t>
          </a:r>
          <a:endParaRPr lang="ja-JP" altLang="ja-JP" sz="1600">
            <a:effectLst/>
            <a:latin typeface="+mn-ea"/>
            <a:ea typeface="+mn-ea"/>
          </a:endParaRPr>
        </a:p>
        <a:p>
          <a:r>
            <a:rPr kumimoji="1" lang="ja-JP" altLang="ja-JP" sz="1200">
              <a:solidFill>
                <a:schemeClr val="dk1"/>
              </a:solidFill>
              <a:effectLst/>
              <a:latin typeface="+mn-ea"/>
              <a:ea typeface="+mn-ea"/>
              <a:cs typeface="+mn-cs"/>
            </a:rPr>
            <a:t>　基金残高の標準財政規模に対する比率はいまだ低い水準であり、また、合併算定替え終了による普通交付税の減少など、今後の歳入見通しが厳しくなることから、歳出予算の見直し等による財源確保を通じて、標準財政規模（</a:t>
          </a:r>
          <a:r>
            <a:rPr kumimoji="1" lang="en-US" altLang="ja-JP" sz="1200">
              <a:solidFill>
                <a:schemeClr val="dk1"/>
              </a:solidFill>
              <a:effectLst/>
              <a:latin typeface="+mn-ea"/>
              <a:ea typeface="+mn-ea"/>
              <a:cs typeface="+mn-cs"/>
            </a:rPr>
            <a:t>22,244,565</a:t>
          </a:r>
          <a:r>
            <a:rPr kumimoji="1" lang="ja-JP" altLang="ja-JP" sz="1200">
              <a:solidFill>
                <a:schemeClr val="dk1"/>
              </a:solidFill>
              <a:effectLst/>
              <a:latin typeface="+mn-ea"/>
              <a:ea typeface="+mn-ea"/>
              <a:cs typeface="+mn-cs"/>
            </a:rPr>
            <a:t>千円）の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億円）以上の基金残高を目指して計画的な積み立てを実施する。</a:t>
          </a:r>
          <a:endParaRPr lang="ja-JP" altLang="ja-JP" sz="16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rgbClr val="FF0000"/>
              </a:solidFill>
              <a:effectLst/>
              <a:latin typeface="+mn-ea"/>
              <a:ea typeface="+mn-ea"/>
              <a:cs typeface="+mn-cs"/>
            </a:rPr>
            <a:t>　</a:t>
          </a:r>
          <a:r>
            <a:rPr kumimoji="1" lang="ja-JP" altLang="en-US" sz="1400">
              <a:solidFill>
                <a:sysClr val="windowText" lastClr="000000"/>
              </a:solidFill>
              <a:effectLst/>
              <a:latin typeface="+mn-ea"/>
              <a:ea typeface="+mn-ea"/>
              <a:cs typeface="+mn-cs"/>
            </a:rPr>
            <a:t>水道事業会計は、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低金利による利子償還金の減少により実質黒字は増加傾向にある。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　一般会計の実質黒字の減少は、市営住宅購入費や農林水産業費補助金の増加によるものである。</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r>
            <a:rPr kumimoji="1" lang="ja-JP" altLang="ja-JP" sz="1400">
              <a:solidFill>
                <a:sysClr val="windowText" lastClr="000000"/>
              </a:solidFill>
              <a:effectLst/>
              <a:latin typeface="+mn-ea"/>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病院事業会計は、常勤医師退職の不補充に伴う患者数の落ち込みが継続し</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、入院収益及び外来収益が減少していること、また、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年度の医療情報システム更新に伴う起債の償還が発生したため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、実質黒字が減少した。</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eaLnBrk="1" fontAlgn="auto" latinLnBrk="0" hangingPunct="1"/>
          <a:r>
            <a:rPr kumimoji="1" lang="ja-JP" altLang="en-US" sz="1400">
              <a:solidFill>
                <a:sysClr val="windowText" lastClr="000000"/>
              </a:solidFill>
              <a:effectLst/>
              <a:latin typeface="+mn-ea"/>
              <a:ea typeface="+mn-ea"/>
              <a:cs typeface="+mn-cs"/>
            </a:rPr>
            <a:t>　下水道事業会計は、対象区域拡大による利用料収入の増加と低金利による利子償還金の減少により実質黒字は増加傾向にある。</a:t>
          </a:r>
          <a:endParaRPr kumimoji="1" lang="en-US" altLang="ja-JP" sz="1400">
            <a:solidFill>
              <a:sysClr val="windowText" lastClr="000000"/>
            </a:solidFill>
            <a:effectLst/>
            <a:latin typeface="+mn-ea"/>
            <a:ea typeface="+mn-ea"/>
            <a:cs typeface="+mn-cs"/>
          </a:endParaRPr>
        </a:p>
        <a:p>
          <a:pPr eaLnBrk="1" fontAlgn="auto" latinLnBrk="0" hangingPunct="1"/>
          <a:r>
            <a:rPr kumimoji="1" lang="ja-JP" altLang="ja-JP" sz="1400">
              <a:solidFill>
                <a:sysClr val="windowText" lastClr="000000"/>
              </a:solidFill>
              <a:effectLst/>
              <a:latin typeface="+mn-ea"/>
              <a:ea typeface="+mn-ea"/>
              <a:cs typeface="+mn-cs"/>
            </a:rPr>
            <a:t>　国民健康保険特別会計は、加入者の減少に伴う国保税減少により黒字が減少した。</a:t>
          </a:r>
          <a:endParaRPr lang="ja-JP" altLang="ja-JP" sz="18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　今後も経営改善計画や事務事業の見直し等を実施し、黒字の確保に努める。</a:t>
          </a:r>
          <a:endParaRPr lang="ja-JP" altLang="ja-JP" sz="18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新規事業の抑制及び繰上償還等により、一般会計等に係る地方債の</a:t>
          </a:r>
          <a:r>
            <a:rPr kumimoji="1" lang="ja-JP" altLang="en-US" sz="1400">
              <a:solidFill>
                <a:schemeClr val="dk1"/>
              </a:solidFill>
              <a:effectLst/>
              <a:latin typeface="+mn-lt"/>
              <a:ea typeface="+mn-ea"/>
              <a:cs typeface="+mn-cs"/>
            </a:rPr>
            <a:t>元利償還金</a:t>
          </a:r>
          <a:r>
            <a:rPr kumimoji="1" lang="ja-JP" altLang="ja-JP" sz="1400">
              <a:solidFill>
                <a:schemeClr val="dk1"/>
              </a:solidFill>
              <a:effectLst/>
              <a:latin typeface="+mn-lt"/>
              <a:ea typeface="+mn-ea"/>
              <a:cs typeface="+mn-cs"/>
            </a:rPr>
            <a:t>は減少傾向にある。</a:t>
          </a:r>
          <a:endParaRPr lang="ja-JP" altLang="ja-JP" sz="1800">
            <a:effectLst/>
          </a:endParaRPr>
        </a:p>
        <a:p>
          <a:r>
            <a:rPr kumimoji="1" lang="ja-JP" altLang="ja-JP" sz="1400">
              <a:solidFill>
                <a:schemeClr val="dk1"/>
              </a:solidFill>
              <a:effectLst/>
              <a:latin typeface="+mn-lt"/>
              <a:ea typeface="+mn-ea"/>
              <a:cs typeface="+mn-cs"/>
            </a:rPr>
            <a:t>　一方、医療情報システム更新に伴う病院事業債の増加に伴い、公営企業債の元利償還金に対する繰入金に増加がみられたが、次年度以降は再び減少に転じる見込みである。</a:t>
          </a:r>
          <a:endParaRPr lang="ja-JP" altLang="ja-JP" sz="1800">
            <a:effectLst/>
          </a:endParaRPr>
        </a:p>
        <a:p>
          <a:r>
            <a:rPr lang="ja-JP" altLang="ja-JP" sz="1400">
              <a:solidFill>
                <a:schemeClr val="dk1"/>
              </a:solidFill>
              <a:effectLst/>
              <a:latin typeface="+mn-lt"/>
              <a:ea typeface="+mn-ea"/>
              <a:cs typeface="+mn-cs"/>
            </a:rPr>
            <a:t>　今後も新規事業の実施等について総点検を図り、地方債の借入抑制を図る。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新規事業の抑制及び繰上償還等により、一般会計等に係る地方債の現在高は減少傾向にある。また、総合病院改築事業に係る償還額は平成</a:t>
          </a:r>
          <a:r>
            <a:rPr kumimoji="1" lang="en-US" altLang="ja-JP" sz="1400">
              <a:solidFill>
                <a:schemeClr val="dk1"/>
              </a:solidFill>
              <a:effectLst/>
              <a:latin typeface="+mn-ea"/>
              <a:ea typeface="+mn-ea"/>
              <a:cs typeface="+mn-cs"/>
            </a:rPr>
            <a:t>21</a:t>
          </a:r>
          <a:r>
            <a:rPr kumimoji="1" lang="ja-JP" altLang="ja-JP" sz="1400">
              <a:solidFill>
                <a:schemeClr val="dk1"/>
              </a:solidFill>
              <a:effectLst/>
              <a:latin typeface="+mn-ea"/>
              <a:ea typeface="+mn-ea"/>
              <a:cs typeface="+mn-cs"/>
            </a:rPr>
            <a:t>年度がピークであることから、公営企業債等繰入見込額も今後は減少する見込みである。</a:t>
          </a:r>
          <a:endParaRPr lang="ja-JP" altLang="ja-JP" sz="1800">
            <a:effectLst/>
            <a:latin typeface="+mn-ea"/>
            <a:ea typeface="+mn-ea"/>
          </a:endParaRPr>
        </a:p>
        <a:p>
          <a:r>
            <a:rPr kumimoji="1" lang="ja-JP" altLang="ja-JP" sz="1400">
              <a:solidFill>
                <a:schemeClr val="dk1"/>
              </a:solidFill>
              <a:effectLst/>
              <a:latin typeface="+mn-ea"/>
              <a:ea typeface="+mn-ea"/>
              <a:cs typeface="+mn-cs"/>
            </a:rPr>
            <a:t>　また、庁舎建設基金の積み増しやふるさと応援寄附を積み立てるふるさと応援寄附基金の増加などにより、充当可能基金残高が増加したことも、分子の減少の要因となっている。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　今後も新規事業の総点検による起債抑制およびふるさと応援寄附の推進等の歳入確保策の両面から、財政の健全化を図る。</a:t>
          </a:r>
          <a:endParaRPr lang="ja-JP" altLang="ja-JP" sz="1800">
            <a:effectLst/>
            <a:latin typeface="+mn-ea"/>
            <a:ea typeface="+mn-ea"/>
          </a:endParaRPr>
        </a:p>
        <a:p>
          <a:r>
            <a:rPr kumimoji="1" lang="ja-JP" altLang="ja-JP" sz="1400">
              <a:solidFill>
                <a:schemeClr val="dk1"/>
              </a:solidFill>
              <a:effectLst/>
              <a:latin typeface="+mn-ea"/>
              <a:ea typeface="+mn-ea"/>
              <a:cs typeface="+mn-cs"/>
            </a:rPr>
            <a:t>　</a:t>
          </a:r>
          <a:endParaRPr lang="ja-JP" altLang="ja-JP" sz="18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75,748
75,499
913.22
40,403,231
38,630,953
1,700,255
22,244,565
31,544,151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40403231</v>
      </c>
      <c r="BO4" s="409"/>
      <c r="BP4" s="409"/>
      <c r="BQ4" s="409"/>
      <c r="BR4" s="409"/>
      <c r="BS4" s="409"/>
      <c r="BT4" s="409"/>
      <c r="BU4" s="410"/>
      <c r="BV4" s="408">
        <v>40466506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9.3000000000000007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38630953</v>
      </c>
      <c r="BO5" s="414"/>
      <c r="BP5" s="414"/>
      <c r="BQ5" s="414"/>
      <c r="BR5" s="414"/>
      <c r="BS5" s="414"/>
      <c r="BT5" s="414"/>
      <c r="BU5" s="415"/>
      <c r="BV5" s="413">
        <v>38024687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87.9</v>
      </c>
      <c r="CU5" s="384"/>
      <c r="CV5" s="384"/>
      <c r="CW5" s="384"/>
      <c r="CX5" s="384"/>
      <c r="CY5" s="384"/>
      <c r="CZ5" s="384"/>
      <c r="DA5" s="385"/>
      <c r="DB5" s="383">
        <v>88.2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1772278</v>
      </c>
      <c r="BO6" s="414"/>
      <c r="BP6" s="414"/>
      <c r="BQ6" s="414"/>
      <c r="BR6" s="414"/>
      <c r="BS6" s="414"/>
      <c r="BT6" s="414"/>
      <c r="BU6" s="415"/>
      <c r="BV6" s="413">
        <v>2441819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93.5</v>
      </c>
      <c r="CU6" s="560"/>
      <c r="CV6" s="560"/>
      <c r="CW6" s="560"/>
      <c r="CX6" s="560"/>
      <c r="CY6" s="560"/>
      <c r="CZ6" s="560"/>
      <c r="DA6" s="561"/>
      <c r="DB6" s="559">
        <v>94.2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72023</v>
      </c>
      <c r="BO7" s="414"/>
      <c r="BP7" s="414"/>
      <c r="BQ7" s="414"/>
      <c r="BR7" s="414"/>
      <c r="BS7" s="414"/>
      <c r="BT7" s="414"/>
      <c r="BU7" s="415"/>
      <c r="BV7" s="413">
        <v>390665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22244565</v>
      </c>
      <c r="CU7" s="414"/>
      <c r="CV7" s="414"/>
      <c r="CW7" s="414"/>
      <c r="CX7" s="414"/>
      <c r="CY7" s="414"/>
      <c r="CZ7" s="414"/>
      <c r="DA7" s="415"/>
      <c r="DB7" s="413">
        <v>22065225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1700255</v>
      </c>
      <c r="BO8" s="414"/>
      <c r="BP8" s="414"/>
      <c r="BQ8" s="414"/>
      <c r="BR8" s="414"/>
      <c r="BS8" s="414"/>
      <c r="BT8" s="414"/>
      <c r="BU8" s="415"/>
      <c r="BV8" s="413">
        <v>2051154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0.42</v>
      </c>
      <c r="CU8" s="523"/>
      <c r="CV8" s="523"/>
      <c r="CW8" s="523"/>
      <c r="CX8" s="523"/>
      <c r="CY8" s="523"/>
      <c r="CZ8" s="523"/>
      <c r="DA8" s="524"/>
      <c r="DB8" s="522">
        <v>0.41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74175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-350899</v>
      </c>
      <c r="BO9" s="414"/>
      <c r="BP9" s="414"/>
      <c r="BQ9" s="414"/>
      <c r="BR9" s="414"/>
      <c r="BS9" s="414"/>
      <c r="BT9" s="414"/>
      <c r="BU9" s="415"/>
      <c r="BV9" s="413">
        <v>704050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13.3</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78946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391049</v>
      </c>
      <c r="BO10" s="414"/>
      <c r="BP10" s="414"/>
      <c r="BQ10" s="414"/>
      <c r="BR10" s="414"/>
      <c r="BS10" s="414"/>
      <c r="BT10" s="414"/>
      <c r="BU10" s="415"/>
      <c r="BV10" s="413">
        <v>317212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414792</v>
      </c>
      <c r="BO11" s="414"/>
      <c r="BP11" s="414"/>
      <c r="BQ11" s="414"/>
      <c r="BR11" s="414"/>
      <c r="BS11" s="414"/>
      <c r="BT11" s="414"/>
      <c r="BU11" s="415"/>
      <c r="BV11" s="413">
        <v>415339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75748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46585</v>
      </c>
      <c r="BO12" s="414"/>
      <c r="BP12" s="414"/>
      <c r="BQ12" s="414"/>
      <c r="BR12" s="414"/>
      <c r="BS12" s="414"/>
      <c r="BT12" s="414"/>
      <c r="BU12" s="415"/>
      <c r="BV12" s="413">
        <v>715986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75499</v>
      </c>
      <c r="S13" s="515"/>
      <c r="T13" s="515"/>
      <c r="U13" s="515"/>
      <c r="V13" s="516"/>
      <c r="W13" s="502" t="s">
        <v>119</v>
      </c>
      <c r="X13" s="426"/>
      <c r="Y13" s="426"/>
      <c r="Z13" s="426"/>
      <c r="AA13" s="426"/>
      <c r="AB13" s="427"/>
      <c r="AC13" s="389">
        <v>2892</v>
      </c>
      <c r="AD13" s="390"/>
      <c r="AE13" s="390"/>
      <c r="AF13" s="390"/>
      <c r="AG13" s="391"/>
      <c r="AH13" s="389">
        <v>3913</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408357</v>
      </c>
      <c r="BO13" s="414"/>
      <c r="BP13" s="414"/>
      <c r="BQ13" s="414"/>
      <c r="BR13" s="414"/>
      <c r="BS13" s="414"/>
      <c r="BT13" s="414"/>
      <c r="BU13" s="415"/>
      <c r="BV13" s="413">
        <v>720615</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76769</v>
      </c>
      <c r="S14" s="515"/>
      <c r="T14" s="515"/>
      <c r="U14" s="515"/>
      <c r="V14" s="516"/>
      <c r="W14" s="517"/>
      <c r="X14" s="429"/>
      <c r="Y14" s="429"/>
      <c r="Z14" s="429"/>
      <c r="AA14" s="429"/>
      <c r="AB14" s="430"/>
      <c r="AC14" s="507">
        <v>8.1999999999999993</v>
      </c>
      <c r="AD14" s="508"/>
      <c r="AE14" s="508"/>
      <c r="AF14" s="508"/>
      <c r="AG14" s="509"/>
      <c r="AH14" s="507">
        <v>10.1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87.9</v>
      </c>
      <c r="CU14" s="486"/>
      <c r="CV14" s="486"/>
      <c r="CW14" s="486"/>
      <c r="CX14" s="486"/>
      <c r="CY14" s="486"/>
      <c r="CZ14" s="486"/>
      <c r="DA14" s="487"/>
      <c r="DB14" s="518">
        <v>108.3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76504</v>
      </c>
      <c r="S15" s="515"/>
      <c r="T15" s="515"/>
      <c r="U15" s="515"/>
      <c r="V15" s="516"/>
      <c r="W15" s="502" t="s">
        <v>125</v>
      </c>
      <c r="X15" s="426"/>
      <c r="Y15" s="426"/>
      <c r="Z15" s="426"/>
      <c r="AA15" s="426"/>
      <c r="AB15" s="427"/>
      <c r="AC15" s="389">
        <v>9663</v>
      </c>
      <c r="AD15" s="390"/>
      <c r="AE15" s="390"/>
      <c r="AF15" s="390"/>
      <c r="AG15" s="391"/>
      <c r="AH15" s="389">
        <v>10686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7677946</v>
      </c>
      <c r="BO15" s="409"/>
      <c r="BP15" s="409"/>
      <c r="BQ15" s="409"/>
      <c r="BR15" s="409"/>
      <c r="BS15" s="409"/>
      <c r="BT15" s="409"/>
      <c r="BU15" s="410"/>
      <c r="BV15" s="408">
        <v>7191099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27.3</v>
      </c>
      <c r="AD16" s="508"/>
      <c r="AE16" s="508"/>
      <c r="AF16" s="508"/>
      <c r="AG16" s="509"/>
      <c r="AH16" s="507">
        <v>27.6</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17819054</v>
      </c>
      <c r="BO16" s="414"/>
      <c r="BP16" s="414"/>
      <c r="BQ16" s="414"/>
      <c r="BR16" s="414"/>
      <c r="BS16" s="414"/>
      <c r="BT16" s="414"/>
      <c r="BU16" s="415"/>
      <c r="BV16" s="413">
        <v>17313032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22801</v>
      </c>
      <c r="AD17" s="390"/>
      <c r="AE17" s="390"/>
      <c r="AF17" s="390"/>
      <c r="AG17" s="391"/>
      <c r="AH17" s="389">
        <v>24098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9742447</v>
      </c>
      <c r="BO17" s="414"/>
      <c r="BP17" s="414"/>
      <c r="BQ17" s="414"/>
      <c r="BR17" s="414"/>
      <c r="BS17" s="414"/>
      <c r="BT17" s="414"/>
      <c r="BU17" s="415"/>
      <c r="BV17" s="413">
        <v>9228176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913.22</v>
      </c>
      <c r="M18" s="478"/>
      <c r="N18" s="478"/>
      <c r="O18" s="478"/>
      <c r="P18" s="478"/>
      <c r="Q18" s="478"/>
      <c r="R18" s="479"/>
      <c r="S18" s="479"/>
      <c r="T18" s="479"/>
      <c r="U18" s="479"/>
      <c r="V18" s="480"/>
      <c r="W18" s="494"/>
      <c r="X18" s="495"/>
      <c r="Y18" s="495"/>
      <c r="Z18" s="495"/>
      <c r="AA18" s="495"/>
      <c r="AB18" s="503"/>
      <c r="AC18" s="377">
        <v>64.5</v>
      </c>
      <c r="AD18" s="378"/>
      <c r="AE18" s="378"/>
      <c r="AF18" s="378"/>
      <c r="AG18" s="481"/>
      <c r="AH18" s="377">
        <v>62.2</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19710017</v>
      </c>
      <c r="BO18" s="414"/>
      <c r="BP18" s="414"/>
      <c r="BQ18" s="414"/>
      <c r="BR18" s="414"/>
      <c r="BS18" s="414"/>
      <c r="BT18" s="414"/>
      <c r="BU18" s="415"/>
      <c r="BV18" s="413">
        <v>19854251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27450319</v>
      </c>
      <c r="BO19" s="414"/>
      <c r="BP19" s="414"/>
      <c r="BQ19" s="414"/>
      <c r="BR19" s="414"/>
      <c r="BS19" s="414"/>
      <c r="BT19" s="414"/>
      <c r="BU19" s="415"/>
      <c r="BV19" s="413">
        <v>28111088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28242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31544151</v>
      </c>
      <c r="BO23" s="414"/>
      <c r="BP23" s="414"/>
      <c r="BQ23" s="414"/>
      <c r="BR23" s="414"/>
      <c r="BS23" s="414"/>
      <c r="BT23" s="414"/>
      <c r="BU23" s="415"/>
      <c r="BV23" s="413">
        <v>31759591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8520</v>
      </c>
      <c r="R24" s="390"/>
      <c r="S24" s="390"/>
      <c r="T24" s="390"/>
      <c r="U24" s="390"/>
      <c r="V24" s="391"/>
      <c r="W24" s="455"/>
      <c r="X24" s="446"/>
      <c r="Y24" s="447"/>
      <c r="Z24" s="386" t="s">
        <v>148</v>
      </c>
      <c r="AA24" s="387"/>
      <c r="AB24" s="387"/>
      <c r="AC24" s="387"/>
      <c r="AD24" s="387"/>
      <c r="AE24" s="387"/>
      <c r="AF24" s="387"/>
      <c r="AG24" s="388"/>
      <c r="AH24" s="389">
        <v>663</v>
      </c>
      <c r="AI24" s="390"/>
      <c r="AJ24" s="390"/>
      <c r="AK24" s="390"/>
      <c r="AL24" s="391"/>
      <c r="AM24" s="389">
        <v>2093091</v>
      </c>
      <c r="AN24" s="390"/>
      <c r="AO24" s="390"/>
      <c r="AP24" s="390"/>
      <c r="AQ24" s="390"/>
      <c r="AR24" s="391"/>
      <c r="AS24" s="389">
        <v>3157</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26605511</v>
      </c>
      <c r="BO24" s="414"/>
      <c r="BP24" s="414"/>
      <c r="BQ24" s="414"/>
      <c r="BR24" s="414"/>
      <c r="BS24" s="414"/>
      <c r="BT24" s="414"/>
      <c r="BU24" s="415"/>
      <c r="BV24" s="413">
        <v>26393406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2</v>
      </c>
      <c r="M25" s="390"/>
      <c r="N25" s="390"/>
      <c r="O25" s="390"/>
      <c r="P25" s="391"/>
      <c r="Q25" s="389">
        <v>6760</v>
      </c>
      <c r="R25" s="390"/>
      <c r="S25" s="390"/>
      <c r="T25" s="390"/>
      <c r="U25" s="390"/>
      <c r="V25" s="391"/>
      <c r="W25" s="455"/>
      <c r="X25" s="446"/>
      <c r="Y25" s="447"/>
      <c r="Z25" s="386" t="s">
        <v>151</v>
      </c>
      <c r="AA25" s="387"/>
      <c r="AB25" s="387"/>
      <c r="AC25" s="387"/>
      <c r="AD25" s="387"/>
      <c r="AE25" s="387"/>
      <c r="AF25" s="387"/>
      <c r="AG25" s="388"/>
      <c r="AH25" s="389">
        <v>118</v>
      </c>
      <c r="AI25" s="390"/>
      <c r="AJ25" s="390"/>
      <c r="AK25" s="390"/>
      <c r="AL25" s="391"/>
      <c r="AM25" s="389">
        <v>318718</v>
      </c>
      <c r="AN25" s="390"/>
      <c r="AO25" s="390"/>
      <c r="AP25" s="390"/>
      <c r="AQ25" s="390"/>
      <c r="AR25" s="391"/>
      <c r="AS25" s="389">
        <v>2701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6052928</v>
      </c>
      <c r="BO25" s="409"/>
      <c r="BP25" s="409"/>
      <c r="BQ25" s="409"/>
      <c r="BR25" s="409"/>
      <c r="BS25" s="409"/>
      <c r="BT25" s="409"/>
      <c r="BU25" s="410"/>
      <c r="BV25" s="408">
        <v>8093748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5720</v>
      </c>
      <c r="R26" s="390"/>
      <c r="S26" s="390"/>
      <c r="T26" s="390"/>
      <c r="U26" s="390"/>
      <c r="V26" s="391"/>
      <c r="W26" s="455"/>
      <c r="X26" s="446"/>
      <c r="Y26" s="447"/>
      <c r="Z26" s="386" t="s">
        <v>154</v>
      </c>
      <c r="AA26" s="468"/>
      <c r="AB26" s="468"/>
      <c r="AC26" s="468"/>
      <c r="AD26" s="468"/>
      <c r="AE26" s="468"/>
      <c r="AF26" s="468"/>
      <c r="AG26" s="469"/>
      <c r="AH26" s="389">
        <v>43</v>
      </c>
      <c r="AI26" s="390"/>
      <c r="AJ26" s="390"/>
      <c r="AK26" s="390"/>
      <c r="AL26" s="391"/>
      <c r="AM26" s="389">
        <v>136783</v>
      </c>
      <c r="AN26" s="390"/>
      <c r="AO26" s="390"/>
      <c r="AP26" s="390"/>
      <c r="AQ26" s="390"/>
      <c r="AR26" s="391"/>
      <c r="AS26" s="389">
        <v>3181</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4120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940739</v>
      </c>
      <c r="BO27" s="417"/>
      <c r="BP27" s="417"/>
      <c r="BQ27" s="417"/>
      <c r="BR27" s="417"/>
      <c r="BS27" s="417"/>
      <c r="BT27" s="417"/>
      <c r="BU27" s="418"/>
      <c r="BV27" s="416">
        <v>929574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3750</v>
      </c>
      <c r="R28" s="390"/>
      <c r="S28" s="390"/>
      <c r="T28" s="390"/>
      <c r="U28" s="390"/>
      <c r="V28" s="391"/>
      <c r="W28" s="455"/>
      <c r="X28" s="446"/>
      <c r="Y28" s="447"/>
      <c r="Z28" s="386" t="s">
        <v>162</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1841161</v>
      </c>
      <c r="BO28" s="409"/>
      <c r="BP28" s="409"/>
      <c r="BQ28" s="409"/>
      <c r="BR28" s="409"/>
      <c r="BS28" s="409"/>
      <c r="BT28" s="409"/>
      <c r="BU28" s="410"/>
      <c r="BV28" s="408">
        <v>1496697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26</v>
      </c>
      <c r="M29" s="390"/>
      <c r="N29" s="390"/>
      <c r="O29" s="390"/>
      <c r="P29" s="391"/>
      <c r="Q29" s="389">
        <v>3570</v>
      </c>
      <c r="R29" s="390"/>
      <c r="S29" s="390"/>
      <c r="T29" s="390"/>
      <c r="U29" s="390"/>
      <c r="V29" s="391"/>
      <c r="W29" s="456"/>
      <c r="X29" s="457"/>
      <c r="Y29" s="458"/>
      <c r="Z29" s="386" t="s">
        <v>166</v>
      </c>
      <c r="AA29" s="387"/>
      <c r="AB29" s="387"/>
      <c r="AC29" s="387"/>
      <c r="AD29" s="387"/>
      <c r="AE29" s="387"/>
      <c r="AF29" s="387"/>
      <c r="AG29" s="388"/>
      <c r="AH29" s="389">
        <v>665</v>
      </c>
      <c r="AI29" s="390"/>
      <c r="AJ29" s="390"/>
      <c r="AK29" s="390"/>
      <c r="AL29" s="391"/>
      <c r="AM29" s="389">
        <v>2101257</v>
      </c>
      <c r="AN29" s="390"/>
      <c r="AO29" s="390"/>
      <c r="AP29" s="390"/>
      <c r="AQ29" s="390"/>
      <c r="AR29" s="391"/>
      <c r="AS29" s="389">
        <v>3160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914672</v>
      </c>
      <c r="BO29" s="414"/>
      <c r="BP29" s="414"/>
      <c r="BQ29" s="414"/>
      <c r="BR29" s="414"/>
      <c r="BS29" s="414"/>
      <c r="BT29" s="414"/>
      <c r="BU29" s="415"/>
      <c r="BV29" s="413">
        <v>814369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6186712</v>
      </c>
      <c r="BO30" s="417"/>
      <c r="BP30" s="417"/>
      <c r="BQ30" s="417"/>
      <c r="BR30" s="417"/>
      <c r="BS30" s="417"/>
      <c r="BT30" s="417"/>
      <c r="BU30" s="418"/>
      <c r="BV30" s="416">
        <v>5409631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9</v>
      </c>
      <c r="V34" s="373"/>
      <c r="W34" s="372" t="str">
        <f>IF('各会計、関係団体の財政状況及び健全化判断比率'!B28="","",'各会計、関係団体の財政状況及び健全化判断比率'!B28)</f>
        <v>大館市国民健康保険特別会計</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IF('各会計、関係団体の財政状況及び健全化判断比率'!B32="","",'各会計、関係団体の財政状況及び健全化判断比率'!B32)</f>
        <v>大館市水道事業会計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IF('各会計、関係団体の財政状況及び健全化判断比率'!B36="","",'各会計、関係団体の財政状況及び健全化判断比率'!B36)</f>
        <v>大館市公設総合地方卸売市場特別会計</v>
      </c>
      <c r="BH34" s="372"/>
      <c r="BI34" s="372"/>
      <c r="BJ34" s="372"/>
      <c r="BK34" s="372"/>
      <c r="BL34" s="372"/>
      <c r="BM34" s="372"/>
      <c r="BN34" s="372"/>
      <c r="BO34" s="372"/>
      <c r="BP34" s="372"/>
      <c r="BQ34" s="372"/>
      <c r="BR34" s="372"/>
      <c r="BS34" s="372"/>
      <c r="BT34" s="372"/>
      <c r="BU34" s="372"/>
      <c r="BV34" s="165"/>
      <c r="BW34" s="373">
        <f>IF(BY34="","",MAX(C34:D43,U34:V43,AM34:AN43,BE34:BF43)+1)</f>
        <v>20</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県北環境保全センター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大館市小規模水道等事業特別会計</v>
      </c>
      <c r="F35" s="372"/>
      <c r="G35" s="372"/>
      <c r="H35" s="372"/>
      <c r="I35" s="372"/>
      <c r="J35" s="372"/>
      <c r="K35" s="372"/>
      <c r="L35" s="372"/>
      <c r="M35" s="372"/>
      <c r="N35" s="372"/>
      <c r="O35" s="372"/>
      <c r="P35" s="372"/>
      <c r="Q35" s="372"/>
      <c r="R35" s="372"/>
      <c r="S35" s="372"/>
      <c r="T35" s="165"/>
      <c r="U35" s="373">
        <f>IF(W35="","",U34+1)</f>
        <v>10</v>
      </c>
      <c r="V35" s="373"/>
      <c r="W35" s="372" t="str">
        <f>IF('各会計、関係団体の財政状況及び健全化判断比率'!B29="","",'各会計、関係団体の財政状況及び健全化判断比率'!B29)</f>
        <v>大館市後期高齢者医療特別会計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14</v>
      </c>
      <c r="AN35" s="373"/>
      <c r="AO35" s="372" t="str">
        <f>IF('各会計、関係団体の財政状況及び健全化判断比率'!B33="","",'各会計、関係団体の財政状況及び健全化判断比率'!B33)</f>
        <v>大館市工業用水道事業会計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IF('各会計、関係団体の財政状況及び健全化判断比率'!B37="","",'各会計、関係団体の財政状況及び健全化判断比率'!B37)</f>
        <v>大館市農業集落排水事業特別会計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21</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大館市土地開発公社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大館市休日夜間急患センター特別会計</v>
      </c>
      <c r="F36" s="372"/>
      <c r="G36" s="372"/>
      <c r="H36" s="372"/>
      <c r="I36" s="372"/>
      <c r="J36" s="372"/>
      <c r="K36" s="372"/>
      <c r="L36" s="372"/>
      <c r="M36" s="372"/>
      <c r="N36" s="372"/>
      <c r="O36" s="372"/>
      <c r="P36" s="372"/>
      <c r="Q36" s="372"/>
      <c r="R36" s="372"/>
      <c r="S36" s="372"/>
      <c r="T36" s="165"/>
      <c r="U36" s="373">
        <f t="shared" ref="U36:U43" si="4">IF(W36="","",U35+1)</f>
        <v>11</v>
      </c>
      <c r="V36" s="373"/>
      <c r="W36" s="372" t="str">
        <f>IF('各会計、関係団体の財政状況及び健全化判断比率'!B30="","",'各会計、関係団体の財政状況及び健全化判断比率'!B30)</f>
        <v>大館市介護保険特別会計</v>
      </c>
      <c r="X36" s="372"/>
      <c r="Y36" s="372"/>
      <c r="Z36" s="372"/>
      <c r="AA36" s="372"/>
      <c r="AB36" s="372"/>
      <c r="AC36" s="372"/>
      <c r="AD36" s="372"/>
      <c r="AE36" s="372"/>
      <c r="AF36" s="372"/>
      <c r="AG36" s="372"/>
      <c r="AH36" s="372"/>
      <c r="AI36" s="372"/>
      <c r="AJ36" s="372"/>
      <c r="AK36" s="372"/>
      <c r="AL36" s="165"/>
      <c r="AM36" s="373">
        <f t="shared" si="0"/>
        <v>15</v>
      </c>
      <c r="AN36" s="373"/>
      <c r="AO36" s="372" t="str">
        <f>IF('各会計、関係団体の財政状況及び健全化判断比率'!B34="","",'各会計、関係団体の財政状況及び健全化判断比率'!B34)</f>
        <v>大館市下水道事業会計</v>
      </c>
      <c r="AP36" s="372"/>
      <c r="AQ36" s="372"/>
      <c r="AR36" s="372"/>
      <c r="AS36" s="372"/>
      <c r="AT36" s="372"/>
      <c r="AU36" s="372"/>
      <c r="AV36" s="372"/>
      <c r="AW36" s="372"/>
      <c r="AX36" s="372"/>
      <c r="AY36" s="372"/>
      <c r="AZ36" s="372"/>
      <c r="BA36" s="372"/>
      <c r="BB36" s="372"/>
      <c r="BC36" s="372"/>
      <c r="BD36" s="165"/>
      <c r="BE36" s="373">
        <f t="shared" si="1"/>
        <v>19</v>
      </c>
      <c r="BF36" s="373"/>
      <c r="BG36" s="372" t="str">
        <f>IF('各会計、関係団体の財政状況及び健全化判断比率'!B38="","",'各会計、関係団体の財政状況及び健全化判断比率'!B38)</f>
        <v>大館市戸別浄化槽整備事業特別会計</v>
      </c>
      <c r="BH36" s="372"/>
      <c r="BI36" s="372"/>
      <c r="BJ36" s="372"/>
      <c r="BK36" s="372"/>
      <c r="BL36" s="372"/>
      <c r="BM36" s="372"/>
      <c r="BN36" s="372"/>
      <c r="BO36" s="372"/>
      <c r="BP36" s="372"/>
      <c r="BQ36" s="372"/>
      <c r="BR36" s="372"/>
      <c r="BS36" s="372"/>
      <c r="BT36" s="372"/>
      <c r="BU36" s="372"/>
      <c r="BV36" s="165"/>
      <c r="BW36" s="373">
        <f t="shared" si="2"/>
        <v>22</v>
      </c>
      <c r="BX36" s="373"/>
      <c r="BY36" s="372" t="str">
        <f>IF('各会計、関係団体の財政状況及び健全化判断比率'!B70="","",'各会計、関係団体の財政状況及び健全化判断比率'!B70)</f>
        <v>秋田県市町村会館管理組合（一般会計）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大館市文教振興事業団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大館市田代診療所事業特別会計</v>
      </c>
      <c r="F37" s="372"/>
      <c r="G37" s="372"/>
      <c r="H37" s="372"/>
      <c r="I37" s="372"/>
      <c r="J37" s="372"/>
      <c r="K37" s="372"/>
      <c r="L37" s="372"/>
      <c r="M37" s="372"/>
      <c r="N37" s="372"/>
      <c r="O37" s="372"/>
      <c r="P37" s="372"/>
      <c r="Q37" s="372"/>
      <c r="R37" s="372"/>
      <c r="S37" s="372"/>
      <c r="T37" s="165"/>
      <c r="U37" s="373">
        <f t="shared" si="4"/>
        <v>12</v>
      </c>
      <c r="V37" s="373"/>
      <c r="W37" s="372" t="str">
        <f>IF('各会計、関係団体の財政状況及び健全化判断比率'!B31="","",'各会計、関係団体の財政状況及び健全化判断比率'!B31)</f>
        <v>大館市介護サービス事業特別会計</v>
      </c>
      <c r="X37" s="372"/>
      <c r="Y37" s="372"/>
      <c r="Z37" s="372"/>
      <c r="AA37" s="372"/>
      <c r="AB37" s="372"/>
      <c r="AC37" s="372"/>
      <c r="AD37" s="372"/>
      <c r="AE37" s="372"/>
      <c r="AF37" s="372"/>
      <c r="AG37" s="372"/>
      <c r="AH37" s="372"/>
      <c r="AI37" s="372"/>
      <c r="AJ37" s="372"/>
      <c r="AK37" s="372"/>
      <c r="AL37" s="165"/>
      <c r="AM37" s="373">
        <f t="shared" si="0"/>
        <v>16</v>
      </c>
      <c r="AN37" s="373"/>
      <c r="AO37" s="372" t="str">
        <f>IF('各会計、関係団体の財政状況及び健全化判断比率'!B35="","",'各会計、関係団体の財政状況及び健全化判断比率'!B35)</f>
        <v>大館市病院事業会計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23</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田代ふるさと振興公社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大館市温泉開発特別会計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24</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大館市奨学資金特別会計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大館市都市計画事業特別会計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f t="shared" si="5"/>
        <v>8</v>
      </c>
      <c r="D41" s="373"/>
      <c r="E41" s="372" t="str">
        <f>IF('各会計、関係団体の財政状況及び健全化判断比率'!B14="","",'各会計、関係団体の財政状況及び健全化判断比率'!B14)</f>
        <v>大館市土地取得特別会計</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8001321</v>
      </c>
      <c r="S5" s="669"/>
      <c r="T5" s="669"/>
      <c r="U5" s="669"/>
      <c r="V5" s="669"/>
      <c r="W5" s="669"/>
      <c r="X5" s="669"/>
      <c r="Y5" s="716"/>
      <c r="Z5" s="729">
        <v>19.8</v>
      </c>
      <c r="AA5" s="729"/>
      <c r="AB5" s="729"/>
      <c r="AC5" s="729"/>
      <c r="AD5" s="730">
        <v>7842824</v>
      </c>
      <c r="AE5" s="730"/>
      <c r="AF5" s="730"/>
      <c r="AG5" s="730"/>
      <c r="AH5" s="730"/>
      <c r="AI5" s="730"/>
      <c r="AJ5" s="730"/>
      <c r="AK5" s="730"/>
      <c r="AL5" s="717">
        <v>37.200000000000003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7838257</v>
      </c>
      <c r="BH5" s="619"/>
      <c r="BI5" s="619"/>
      <c r="BJ5" s="619"/>
      <c r="BK5" s="619"/>
      <c r="BL5" s="619"/>
      <c r="BM5" s="619"/>
      <c r="BN5" s="620"/>
      <c r="BO5" s="671">
        <v>98</v>
      </c>
      <c r="BP5" s="671"/>
      <c r="BQ5" s="671"/>
      <c r="BR5" s="671"/>
      <c r="BS5" s="672">
        <v>147929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311957</v>
      </c>
      <c r="S6" s="619"/>
      <c r="T6" s="619"/>
      <c r="U6" s="619"/>
      <c r="V6" s="619"/>
      <c r="W6" s="619"/>
      <c r="X6" s="619"/>
      <c r="Y6" s="620"/>
      <c r="Z6" s="671">
        <v>0.8</v>
      </c>
      <c r="AA6" s="671"/>
      <c r="AB6" s="671"/>
      <c r="AC6" s="671"/>
      <c r="AD6" s="672">
        <v>311957</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7838257</v>
      </c>
      <c r="BH6" s="619"/>
      <c r="BI6" s="619"/>
      <c r="BJ6" s="619"/>
      <c r="BK6" s="619"/>
      <c r="BL6" s="619"/>
      <c r="BM6" s="619"/>
      <c r="BN6" s="620"/>
      <c r="BO6" s="671">
        <v>98</v>
      </c>
      <c r="BP6" s="671"/>
      <c r="BQ6" s="671"/>
      <c r="BR6" s="671"/>
      <c r="BS6" s="672">
        <v>147929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304929</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304929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12014</v>
      </c>
      <c r="S7" s="619"/>
      <c r="T7" s="619"/>
      <c r="U7" s="619"/>
      <c r="V7" s="619"/>
      <c r="W7" s="619"/>
      <c r="X7" s="619"/>
      <c r="Y7" s="620"/>
      <c r="Z7" s="671">
        <v>0</v>
      </c>
      <c r="AA7" s="671"/>
      <c r="AB7" s="671"/>
      <c r="AC7" s="671"/>
      <c r="AD7" s="672">
        <v>12014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3401180</v>
      </c>
      <c r="BH7" s="619"/>
      <c r="BI7" s="619"/>
      <c r="BJ7" s="619"/>
      <c r="BK7" s="619"/>
      <c r="BL7" s="619"/>
      <c r="BM7" s="619"/>
      <c r="BN7" s="620"/>
      <c r="BO7" s="671">
        <v>42.5</v>
      </c>
      <c r="BP7" s="671"/>
      <c r="BQ7" s="671"/>
      <c r="BR7" s="671"/>
      <c r="BS7" s="672">
        <v>147929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5354623</v>
      </c>
      <c r="CS7" s="619"/>
      <c r="CT7" s="619"/>
      <c r="CU7" s="619"/>
      <c r="CV7" s="619"/>
      <c r="CW7" s="619"/>
      <c r="CX7" s="619"/>
      <c r="CY7" s="620"/>
      <c r="CZ7" s="671">
        <v>13.9</v>
      </c>
      <c r="DA7" s="671"/>
      <c r="DB7" s="671"/>
      <c r="DC7" s="671"/>
      <c r="DD7" s="624">
        <v>123408</v>
      </c>
      <c r="DE7" s="619"/>
      <c r="DF7" s="619"/>
      <c r="DG7" s="619"/>
      <c r="DH7" s="619"/>
      <c r="DI7" s="619"/>
      <c r="DJ7" s="619"/>
      <c r="DK7" s="619"/>
      <c r="DL7" s="619"/>
      <c r="DM7" s="619"/>
      <c r="DN7" s="619"/>
      <c r="DO7" s="619"/>
      <c r="DP7" s="620"/>
      <c r="DQ7" s="624">
        <v>4297065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25639</v>
      </c>
      <c r="S8" s="619"/>
      <c r="T8" s="619"/>
      <c r="U8" s="619"/>
      <c r="V8" s="619"/>
      <c r="W8" s="619"/>
      <c r="X8" s="619"/>
      <c r="Y8" s="620"/>
      <c r="Z8" s="671">
        <v>0.1</v>
      </c>
      <c r="AA8" s="671"/>
      <c r="AB8" s="671"/>
      <c r="AC8" s="671"/>
      <c r="AD8" s="672">
        <v>25639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120269</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12357333</v>
      </c>
      <c r="CS8" s="619"/>
      <c r="CT8" s="619"/>
      <c r="CU8" s="619"/>
      <c r="CV8" s="619"/>
      <c r="CW8" s="619"/>
      <c r="CX8" s="619"/>
      <c r="CY8" s="620"/>
      <c r="CZ8" s="671">
        <v>32</v>
      </c>
      <c r="DA8" s="671"/>
      <c r="DB8" s="671"/>
      <c r="DC8" s="671"/>
      <c r="DD8" s="624">
        <v>782104</v>
      </c>
      <c r="DE8" s="619"/>
      <c r="DF8" s="619"/>
      <c r="DG8" s="619"/>
      <c r="DH8" s="619"/>
      <c r="DI8" s="619"/>
      <c r="DJ8" s="619"/>
      <c r="DK8" s="619"/>
      <c r="DL8" s="619"/>
      <c r="DM8" s="619"/>
      <c r="DN8" s="619"/>
      <c r="DO8" s="619"/>
      <c r="DP8" s="620"/>
      <c r="DQ8" s="624">
        <v>6454029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17650</v>
      </c>
      <c r="S9" s="619"/>
      <c r="T9" s="619"/>
      <c r="U9" s="619"/>
      <c r="V9" s="619"/>
      <c r="W9" s="619"/>
      <c r="X9" s="619"/>
      <c r="Y9" s="620"/>
      <c r="Z9" s="671">
        <v>0</v>
      </c>
      <c r="AA9" s="671"/>
      <c r="AB9" s="671"/>
      <c r="AC9" s="671"/>
      <c r="AD9" s="672">
        <v>17650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2434972</v>
      </c>
      <c r="BH9" s="619"/>
      <c r="BI9" s="619"/>
      <c r="BJ9" s="619"/>
      <c r="BK9" s="619"/>
      <c r="BL9" s="619"/>
      <c r="BM9" s="619"/>
      <c r="BN9" s="620"/>
      <c r="BO9" s="671">
        <v>30.4</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4263574</v>
      </c>
      <c r="CS9" s="619"/>
      <c r="CT9" s="619"/>
      <c r="CU9" s="619"/>
      <c r="CV9" s="619"/>
      <c r="CW9" s="619"/>
      <c r="CX9" s="619"/>
      <c r="CY9" s="620"/>
      <c r="CZ9" s="671">
        <v>11</v>
      </c>
      <c r="DA9" s="671"/>
      <c r="DB9" s="671"/>
      <c r="DC9" s="671"/>
      <c r="DD9" s="624">
        <v>328180</v>
      </c>
      <c r="DE9" s="619"/>
      <c r="DF9" s="619"/>
      <c r="DG9" s="619"/>
      <c r="DH9" s="619"/>
      <c r="DI9" s="619"/>
      <c r="DJ9" s="619"/>
      <c r="DK9" s="619"/>
      <c r="DL9" s="619"/>
      <c r="DM9" s="619"/>
      <c r="DN9" s="619"/>
      <c r="DO9" s="619"/>
      <c r="DP9" s="620"/>
      <c r="DQ9" s="624">
        <v>3930601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1516478</v>
      </c>
      <c r="S10" s="619"/>
      <c r="T10" s="619"/>
      <c r="U10" s="619"/>
      <c r="V10" s="619"/>
      <c r="W10" s="619"/>
      <c r="X10" s="619"/>
      <c r="Y10" s="620"/>
      <c r="Z10" s="671">
        <v>3.8</v>
      </c>
      <c r="AA10" s="671"/>
      <c r="AB10" s="671"/>
      <c r="AC10" s="671"/>
      <c r="AD10" s="672">
        <v>1516478</v>
      </c>
      <c r="AE10" s="672"/>
      <c r="AF10" s="672"/>
      <c r="AG10" s="672"/>
      <c r="AH10" s="672"/>
      <c r="AI10" s="672"/>
      <c r="AJ10" s="672"/>
      <c r="AK10" s="672"/>
      <c r="AL10" s="641">
        <v>7.2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238998</v>
      </c>
      <c r="BH10" s="619"/>
      <c r="BI10" s="619"/>
      <c r="BJ10" s="619"/>
      <c r="BK10" s="619"/>
      <c r="BL10" s="619"/>
      <c r="BM10" s="619"/>
      <c r="BN10" s="620"/>
      <c r="BO10" s="671">
        <v>3</v>
      </c>
      <c r="BP10" s="671"/>
      <c r="BQ10" s="671"/>
      <c r="BR10" s="671"/>
      <c r="BS10" s="624">
        <v>39752</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152463</v>
      </c>
      <c r="CS10" s="619"/>
      <c r="CT10" s="619"/>
      <c r="CU10" s="619"/>
      <c r="CV10" s="619"/>
      <c r="CW10" s="619"/>
      <c r="CX10" s="619"/>
      <c r="CY10" s="620"/>
      <c r="CZ10" s="671">
        <v>0.4</v>
      </c>
      <c r="DA10" s="671"/>
      <c r="DB10" s="671"/>
      <c r="DC10" s="671"/>
      <c r="DD10" s="624">
        <v>7700</v>
      </c>
      <c r="DE10" s="619"/>
      <c r="DF10" s="619"/>
      <c r="DG10" s="619"/>
      <c r="DH10" s="619"/>
      <c r="DI10" s="619"/>
      <c r="DJ10" s="619"/>
      <c r="DK10" s="619"/>
      <c r="DL10" s="619"/>
      <c r="DM10" s="619"/>
      <c r="DN10" s="619"/>
      <c r="DO10" s="619"/>
      <c r="DP10" s="620"/>
      <c r="DQ10" s="624">
        <v>81406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4965</v>
      </c>
      <c r="S11" s="619"/>
      <c r="T11" s="619"/>
      <c r="U11" s="619"/>
      <c r="V11" s="619"/>
      <c r="W11" s="619"/>
      <c r="X11" s="619"/>
      <c r="Y11" s="620"/>
      <c r="Z11" s="671">
        <v>0</v>
      </c>
      <c r="AA11" s="671"/>
      <c r="AB11" s="671"/>
      <c r="AC11" s="671"/>
      <c r="AD11" s="672">
        <v>4965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606941</v>
      </c>
      <c r="BH11" s="619"/>
      <c r="BI11" s="619"/>
      <c r="BJ11" s="619"/>
      <c r="BK11" s="619"/>
      <c r="BL11" s="619"/>
      <c r="BM11" s="619"/>
      <c r="BN11" s="620"/>
      <c r="BO11" s="671">
        <v>7.6</v>
      </c>
      <c r="BP11" s="671"/>
      <c r="BQ11" s="671"/>
      <c r="BR11" s="671"/>
      <c r="BS11" s="624">
        <v>108177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2042854</v>
      </c>
      <c r="CS11" s="619"/>
      <c r="CT11" s="619"/>
      <c r="CU11" s="619"/>
      <c r="CV11" s="619"/>
      <c r="CW11" s="619"/>
      <c r="CX11" s="619"/>
      <c r="CY11" s="620"/>
      <c r="CZ11" s="671">
        <v>5.3</v>
      </c>
      <c r="DA11" s="671"/>
      <c r="DB11" s="671"/>
      <c r="DC11" s="671"/>
      <c r="DD11" s="624">
        <v>877476</v>
      </c>
      <c r="DE11" s="619"/>
      <c r="DF11" s="619"/>
      <c r="DG11" s="619"/>
      <c r="DH11" s="619"/>
      <c r="DI11" s="619"/>
      <c r="DJ11" s="619"/>
      <c r="DK11" s="619"/>
      <c r="DL11" s="619"/>
      <c r="DM11" s="619"/>
      <c r="DN11" s="619"/>
      <c r="DO11" s="619"/>
      <c r="DP11" s="620"/>
      <c r="DQ11" s="624">
        <v>837951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3700172</v>
      </c>
      <c r="BH12" s="619"/>
      <c r="BI12" s="619"/>
      <c r="BJ12" s="619"/>
      <c r="BK12" s="619"/>
      <c r="BL12" s="619"/>
      <c r="BM12" s="619"/>
      <c r="BN12" s="620"/>
      <c r="BO12" s="671">
        <v>46.2</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1498920</v>
      </c>
      <c r="CS12" s="619"/>
      <c r="CT12" s="619"/>
      <c r="CU12" s="619"/>
      <c r="CV12" s="619"/>
      <c r="CW12" s="619"/>
      <c r="CX12" s="619"/>
      <c r="CY12" s="620"/>
      <c r="CZ12" s="671">
        <v>3.9</v>
      </c>
      <c r="DA12" s="671"/>
      <c r="DB12" s="671"/>
      <c r="DC12" s="671"/>
      <c r="DD12" s="624">
        <v>256111</v>
      </c>
      <c r="DE12" s="619"/>
      <c r="DF12" s="619"/>
      <c r="DG12" s="619"/>
      <c r="DH12" s="619"/>
      <c r="DI12" s="619"/>
      <c r="DJ12" s="619"/>
      <c r="DK12" s="619"/>
      <c r="DL12" s="619"/>
      <c r="DM12" s="619"/>
      <c r="DN12" s="619"/>
      <c r="DO12" s="619"/>
      <c r="DP12" s="620"/>
      <c r="DQ12" s="624">
        <v>670803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43115</v>
      </c>
      <c r="S13" s="619"/>
      <c r="T13" s="619"/>
      <c r="U13" s="619"/>
      <c r="V13" s="619"/>
      <c r="W13" s="619"/>
      <c r="X13" s="619"/>
      <c r="Y13" s="620"/>
      <c r="Z13" s="671">
        <v>0.1</v>
      </c>
      <c r="AA13" s="671"/>
      <c r="AB13" s="671"/>
      <c r="AC13" s="671"/>
      <c r="AD13" s="672">
        <v>43115</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3605329</v>
      </c>
      <c r="BH13" s="619"/>
      <c r="BI13" s="619"/>
      <c r="BJ13" s="619"/>
      <c r="BK13" s="619"/>
      <c r="BL13" s="619"/>
      <c r="BM13" s="619"/>
      <c r="BN13" s="620"/>
      <c r="BO13" s="671">
        <v>45.1</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4071245</v>
      </c>
      <c r="CS13" s="619"/>
      <c r="CT13" s="619"/>
      <c r="CU13" s="619"/>
      <c r="CV13" s="619"/>
      <c r="CW13" s="619"/>
      <c r="CX13" s="619"/>
      <c r="CY13" s="620"/>
      <c r="CZ13" s="671">
        <v>10.5</v>
      </c>
      <c r="DA13" s="671"/>
      <c r="DB13" s="671"/>
      <c r="DC13" s="671"/>
      <c r="DD13" s="624">
        <v>2411701</v>
      </c>
      <c r="DE13" s="619"/>
      <c r="DF13" s="619"/>
      <c r="DG13" s="619"/>
      <c r="DH13" s="619"/>
      <c r="DI13" s="619"/>
      <c r="DJ13" s="619"/>
      <c r="DK13" s="619"/>
      <c r="DL13" s="619"/>
      <c r="DM13" s="619"/>
      <c r="DN13" s="619"/>
      <c r="DO13" s="619"/>
      <c r="DP13" s="620"/>
      <c r="DQ13" s="624">
        <v>2093431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177793</v>
      </c>
      <c r="BH14" s="619"/>
      <c r="BI14" s="619"/>
      <c r="BJ14" s="619"/>
      <c r="BK14" s="619"/>
      <c r="BL14" s="619"/>
      <c r="BM14" s="619"/>
      <c r="BN14" s="620"/>
      <c r="BO14" s="671">
        <v>2.2000000000000002</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979773</v>
      </c>
      <c r="CS14" s="619"/>
      <c r="CT14" s="619"/>
      <c r="CU14" s="619"/>
      <c r="CV14" s="619"/>
      <c r="CW14" s="619"/>
      <c r="CX14" s="619"/>
      <c r="CY14" s="620"/>
      <c r="CZ14" s="671">
        <v>2.5</v>
      </c>
      <c r="DA14" s="671"/>
      <c r="DB14" s="671"/>
      <c r="DC14" s="671"/>
      <c r="DD14" s="624">
        <v>23383</v>
      </c>
      <c r="DE14" s="619"/>
      <c r="DF14" s="619"/>
      <c r="DG14" s="619"/>
      <c r="DH14" s="619"/>
      <c r="DI14" s="619"/>
      <c r="DJ14" s="619"/>
      <c r="DK14" s="619"/>
      <c r="DL14" s="619"/>
      <c r="DM14" s="619"/>
      <c r="DN14" s="619"/>
      <c r="DO14" s="619"/>
      <c r="DP14" s="620"/>
      <c r="DQ14" s="624">
        <v>945824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24310</v>
      </c>
      <c r="S15" s="619"/>
      <c r="T15" s="619"/>
      <c r="U15" s="619"/>
      <c r="V15" s="619"/>
      <c r="W15" s="619"/>
      <c r="X15" s="619"/>
      <c r="Y15" s="620"/>
      <c r="Z15" s="671">
        <v>0.1</v>
      </c>
      <c r="AA15" s="671"/>
      <c r="AB15" s="671"/>
      <c r="AC15" s="671"/>
      <c r="AD15" s="672">
        <v>24310</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559112</v>
      </c>
      <c r="BH15" s="619"/>
      <c r="BI15" s="619"/>
      <c r="BJ15" s="619"/>
      <c r="BK15" s="619"/>
      <c r="BL15" s="619"/>
      <c r="BM15" s="619"/>
      <c r="BN15" s="620"/>
      <c r="BO15" s="671">
        <v>7</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3323178</v>
      </c>
      <c r="CS15" s="619"/>
      <c r="CT15" s="619"/>
      <c r="CU15" s="619"/>
      <c r="CV15" s="619"/>
      <c r="CW15" s="619"/>
      <c r="CX15" s="619"/>
      <c r="CY15" s="620"/>
      <c r="CZ15" s="671">
        <v>8.6</v>
      </c>
      <c r="DA15" s="671"/>
      <c r="DB15" s="671"/>
      <c r="DC15" s="671"/>
      <c r="DD15" s="624">
        <v>851875</v>
      </c>
      <c r="DE15" s="619"/>
      <c r="DF15" s="619"/>
      <c r="DG15" s="619"/>
      <c r="DH15" s="619"/>
      <c r="DI15" s="619"/>
      <c r="DJ15" s="619"/>
      <c r="DK15" s="619"/>
      <c r="DL15" s="619"/>
      <c r="DM15" s="619"/>
      <c r="DN15" s="619"/>
      <c r="DO15" s="619"/>
      <c r="DP15" s="620"/>
      <c r="DQ15" s="624">
        <v>2367812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12665202</v>
      </c>
      <c r="S16" s="619"/>
      <c r="T16" s="619"/>
      <c r="U16" s="619"/>
      <c r="V16" s="619"/>
      <c r="W16" s="619"/>
      <c r="X16" s="619"/>
      <c r="Y16" s="620"/>
      <c r="Z16" s="671">
        <v>31.3</v>
      </c>
      <c r="AA16" s="671"/>
      <c r="AB16" s="671"/>
      <c r="AC16" s="671"/>
      <c r="AD16" s="672">
        <v>11163273</v>
      </c>
      <c r="AE16" s="672"/>
      <c r="AF16" s="672"/>
      <c r="AG16" s="672"/>
      <c r="AH16" s="672"/>
      <c r="AI16" s="672"/>
      <c r="AJ16" s="672"/>
      <c r="AK16" s="672"/>
      <c r="AL16" s="641">
        <v>52.9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593496</v>
      </c>
      <c r="CS16" s="619"/>
      <c r="CT16" s="619"/>
      <c r="CU16" s="619"/>
      <c r="CV16" s="619"/>
      <c r="CW16" s="619"/>
      <c r="CX16" s="619"/>
      <c r="CY16" s="620"/>
      <c r="CZ16" s="671">
        <v>1.5</v>
      </c>
      <c r="DA16" s="671"/>
      <c r="DB16" s="671"/>
      <c r="DC16" s="671"/>
      <c r="DD16" s="624" t="s">
        <v>110</v>
      </c>
      <c r="DE16" s="619"/>
      <c r="DF16" s="619"/>
      <c r="DG16" s="619"/>
      <c r="DH16" s="619"/>
      <c r="DI16" s="619"/>
      <c r="DJ16" s="619"/>
      <c r="DK16" s="619"/>
      <c r="DL16" s="619"/>
      <c r="DM16" s="619"/>
      <c r="DN16" s="619"/>
      <c r="DO16" s="619"/>
      <c r="DP16" s="620"/>
      <c r="DQ16" s="624">
        <v>52169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11163273</v>
      </c>
      <c r="S17" s="619"/>
      <c r="T17" s="619"/>
      <c r="U17" s="619"/>
      <c r="V17" s="619"/>
      <c r="W17" s="619"/>
      <c r="X17" s="619"/>
      <c r="Y17" s="620"/>
      <c r="Z17" s="671">
        <v>27.6</v>
      </c>
      <c r="AA17" s="671"/>
      <c r="AB17" s="671"/>
      <c r="AC17" s="671"/>
      <c r="AD17" s="672">
        <v>11163273</v>
      </c>
      <c r="AE17" s="672"/>
      <c r="AF17" s="672"/>
      <c r="AG17" s="672"/>
      <c r="AH17" s="672"/>
      <c r="AI17" s="672"/>
      <c r="AJ17" s="672"/>
      <c r="AK17" s="672"/>
      <c r="AL17" s="641">
        <v>52.9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3688565</v>
      </c>
      <c r="CS17" s="619"/>
      <c r="CT17" s="619"/>
      <c r="CU17" s="619"/>
      <c r="CV17" s="619"/>
      <c r="CW17" s="619"/>
      <c r="CX17" s="619"/>
      <c r="CY17" s="620"/>
      <c r="CZ17" s="671">
        <v>9.5</v>
      </c>
      <c r="DA17" s="671"/>
      <c r="DB17" s="671"/>
      <c r="DC17" s="671"/>
      <c r="DD17" s="624" t="s">
        <v>110</v>
      </c>
      <c r="DE17" s="619"/>
      <c r="DF17" s="619"/>
      <c r="DG17" s="619"/>
      <c r="DH17" s="619"/>
      <c r="DI17" s="619"/>
      <c r="DJ17" s="619"/>
      <c r="DK17" s="619"/>
      <c r="DL17" s="619"/>
      <c r="DM17" s="619"/>
      <c r="DN17" s="619"/>
      <c r="DO17" s="619"/>
      <c r="DP17" s="620"/>
      <c r="DQ17" s="624">
        <v>3642021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1501929</v>
      </c>
      <c r="S18" s="619"/>
      <c r="T18" s="619"/>
      <c r="U18" s="619"/>
      <c r="V18" s="619"/>
      <c r="W18" s="619"/>
      <c r="X18" s="619"/>
      <c r="Y18" s="620"/>
      <c r="Z18" s="671">
        <v>3.7</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163064</v>
      </c>
      <c r="BH19" s="619"/>
      <c r="BI19" s="619"/>
      <c r="BJ19" s="619"/>
      <c r="BK19" s="619"/>
      <c r="BL19" s="619"/>
      <c r="BM19" s="619"/>
      <c r="BN19" s="620"/>
      <c r="BO19" s="671">
        <v>2</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22622651</v>
      </c>
      <c r="S20" s="619"/>
      <c r="T20" s="619"/>
      <c r="U20" s="619"/>
      <c r="V20" s="619"/>
      <c r="W20" s="619"/>
      <c r="X20" s="619"/>
      <c r="Y20" s="620"/>
      <c r="Z20" s="671">
        <v>56</v>
      </c>
      <c r="AA20" s="671"/>
      <c r="AB20" s="671"/>
      <c r="AC20" s="671"/>
      <c r="AD20" s="672">
        <v>20962225</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163064</v>
      </c>
      <c r="BH20" s="619"/>
      <c r="BI20" s="619"/>
      <c r="BJ20" s="619"/>
      <c r="BK20" s="619"/>
      <c r="BL20" s="619"/>
      <c r="BM20" s="619"/>
      <c r="BN20" s="620"/>
      <c r="BO20" s="671">
        <v>2</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38630953</v>
      </c>
      <c r="CS20" s="619"/>
      <c r="CT20" s="619"/>
      <c r="CU20" s="619"/>
      <c r="CV20" s="619"/>
      <c r="CW20" s="619"/>
      <c r="CX20" s="619"/>
      <c r="CY20" s="620"/>
      <c r="CZ20" s="671">
        <v>100</v>
      </c>
      <c r="DA20" s="671"/>
      <c r="DB20" s="671"/>
      <c r="DC20" s="671"/>
      <c r="DD20" s="624">
        <v>5661938</v>
      </c>
      <c r="DE20" s="619"/>
      <c r="DF20" s="619"/>
      <c r="DG20" s="619"/>
      <c r="DH20" s="619"/>
      <c r="DI20" s="619"/>
      <c r="DJ20" s="619"/>
      <c r="DK20" s="619"/>
      <c r="DL20" s="619"/>
      <c r="DM20" s="619"/>
      <c r="DN20" s="619"/>
      <c r="DO20" s="619"/>
      <c r="DP20" s="620"/>
      <c r="DQ20" s="624">
        <v>25678041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10967</v>
      </c>
      <c r="S21" s="619"/>
      <c r="T21" s="619"/>
      <c r="U21" s="619"/>
      <c r="V21" s="619"/>
      <c r="W21" s="619"/>
      <c r="X21" s="619"/>
      <c r="Y21" s="620"/>
      <c r="Z21" s="671">
        <v>0</v>
      </c>
      <c r="AA21" s="671"/>
      <c r="AB21" s="671"/>
      <c r="AC21" s="671"/>
      <c r="AD21" s="672">
        <v>10967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4567</v>
      </c>
      <c r="BH21" s="619"/>
      <c r="BI21" s="619"/>
      <c r="BJ21" s="619"/>
      <c r="BK21" s="619"/>
      <c r="BL21" s="619"/>
      <c r="BM21" s="619"/>
      <c r="BN21" s="620"/>
      <c r="BO21" s="671">
        <v>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70770</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495717</v>
      </c>
      <c r="S23" s="619"/>
      <c r="T23" s="619"/>
      <c r="U23" s="619"/>
      <c r="V23" s="619"/>
      <c r="W23" s="619"/>
      <c r="X23" s="619"/>
      <c r="Y23" s="620"/>
      <c r="Z23" s="671">
        <v>1.2</v>
      </c>
      <c r="AA23" s="671"/>
      <c r="AB23" s="671"/>
      <c r="AC23" s="671"/>
      <c r="AD23" s="672">
        <v>19786</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158497</v>
      </c>
      <c r="BH23" s="619"/>
      <c r="BI23" s="619"/>
      <c r="BJ23" s="619"/>
      <c r="BK23" s="619"/>
      <c r="BL23" s="619"/>
      <c r="BM23" s="619"/>
      <c r="BN23" s="620"/>
      <c r="BO23" s="671">
        <v>2</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172878</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15886259</v>
      </c>
      <c r="CS24" s="669"/>
      <c r="CT24" s="669"/>
      <c r="CU24" s="669"/>
      <c r="CV24" s="669"/>
      <c r="CW24" s="669"/>
      <c r="CX24" s="669"/>
      <c r="CY24" s="716"/>
      <c r="CZ24" s="720">
        <v>41.1</v>
      </c>
      <c r="DA24" s="721"/>
      <c r="DB24" s="721"/>
      <c r="DC24" s="722"/>
      <c r="DD24" s="715">
        <v>11139554</v>
      </c>
      <c r="DE24" s="669"/>
      <c r="DF24" s="669"/>
      <c r="DG24" s="669"/>
      <c r="DH24" s="669"/>
      <c r="DI24" s="669"/>
      <c r="DJ24" s="669"/>
      <c r="DK24" s="716"/>
      <c r="DL24" s="715">
        <v>10705050</v>
      </c>
      <c r="DM24" s="669"/>
      <c r="DN24" s="669"/>
      <c r="DO24" s="669"/>
      <c r="DP24" s="669"/>
      <c r="DQ24" s="669"/>
      <c r="DR24" s="669"/>
      <c r="DS24" s="669"/>
      <c r="DT24" s="669"/>
      <c r="DU24" s="669"/>
      <c r="DV24" s="716"/>
      <c r="DW24" s="717">
        <v>47.7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4913174</v>
      </c>
      <c r="S25" s="619"/>
      <c r="T25" s="619"/>
      <c r="U25" s="619"/>
      <c r="V25" s="619"/>
      <c r="W25" s="619"/>
      <c r="X25" s="619"/>
      <c r="Y25" s="620"/>
      <c r="Z25" s="671">
        <v>12.2</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5722937</v>
      </c>
      <c r="CS25" s="637"/>
      <c r="CT25" s="637"/>
      <c r="CU25" s="637"/>
      <c r="CV25" s="637"/>
      <c r="CW25" s="637"/>
      <c r="CX25" s="637"/>
      <c r="CY25" s="638"/>
      <c r="CZ25" s="621">
        <v>14.8</v>
      </c>
      <c r="DA25" s="639"/>
      <c r="DB25" s="639"/>
      <c r="DC25" s="640"/>
      <c r="DD25" s="624">
        <v>5283739</v>
      </c>
      <c r="DE25" s="637"/>
      <c r="DF25" s="637"/>
      <c r="DG25" s="637"/>
      <c r="DH25" s="637"/>
      <c r="DI25" s="637"/>
      <c r="DJ25" s="637"/>
      <c r="DK25" s="638"/>
      <c r="DL25" s="624">
        <v>5264972</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3807755</v>
      </c>
      <c r="CS26" s="619"/>
      <c r="CT26" s="619"/>
      <c r="CU26" s="619"/>
      <c r="CV26" s="619"/>
      <c r="CW26" s="619"/>
      <c r="CX26" s="619"/>
      <c r="CY26" s="620"/>
      <c r="CZ26" s="621">
        <v>9.9</v>
      </c>
      <c r="DA26" s="639"/>
      <c r="DB26" s="639"/>
      <c r="DC26" s="640"/>
      <c r="DD26" s="624">
        <v>3489625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4253222</v>
      </c>
      <c r="S27" s="619"/>
      <c r="T27" s="619"/>
      <c r="U27" s="619"/>
      <c r="V27" s="619"/>
      <c r="W27" s="619"/>
      <c r="X27" s="619"/>
      <c r="Y27" s="620"/>
      <c r="Z27" s="671">
        <v>10.5</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8001321</v>
      </c>
      <c r="BH27" s="619"/>
      <c r="BI27" s="619"/>
      <c r="BJ27" s="619"/>
      <c r="BK27" s="619"/>
      <c r="BL27" s="619"/>
      <c r="BM27" s="619"/>
      <c r="BN27" s="620"/>
      <c r="BO27" s="671">
        <v>100</v>
      </c>
      <c r="BP27" s="671"/>
      <c r="BQ27" s="671"/>
      <c r="BR27" s="671"/>
      <c r="BS27" s="624">
        <v>147929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6474810</v>
      </c>
      <c r="CS27" s="637"/>
      <c r="CT27" s="637"/>
      <c r="CU27" s="637"/>
      <c r="CV27" s="637"/>
      <c r="CW27" s="637"/>
      <c r="CX27" s="637"/>
      <c r="CY27" s="638"/>
      <c r="CZ27" s="621">
        <v>16.8</v>
      </c>
      <c r="DA27" s="639"/>
      <c r="DB27" s="639"/>
      <c r="DC27" s="640"/>
      <c r="DD27" s="624">
        <v>2213847</v>
      </c>
      <c r="DE27" s="637"/>
      <c r="DF27" s="637"/>
      <c r="DG27" s="637"/>
      <c r="DH27" s="637"/>
      <c r="DI27" s="637"/>
      <c r="DJ27" s="637"/>
      <c r="DK27" s="638"/>
      <c r="DL27" s="624">
        <v>2212902</v>
      </c>
      <c r="DM27" s="637"/>
      <c r="DN27" s="637"/>
      <c r="DO27" s="637"/>
      <c r="DP27" s="637"/>
      <c r="DQ27" s="637"/>
      <c r="DR27" s="637"/>
      <c r="DS27" s="637"/>
      <c r="DT27" s="637"/>
      <c r="DU27" s="637"/>
      <c r="DV27" s="638"/>
      <c r="DW27" s="641">
        <v>9.9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292109</v>
      </c>
      <c r="S28" s="619"/>
      <c r="T28" s="619"/>
      <c r="U28" s="619"/>
      <c r="V28" s="619"/>
      <c r="W28" s="619"/>
      <c r="X28" s="619"/>
      <c r="Y28" s="620"/>
      <c r="Z28" s="671">
        <v>0.7</v>
      </c>
      <c r="AA28" s="671"/>
      <c r="AB28" s="671"/>
      <c r="AC28" s="671"/>
      <c r="AD28" s="672">
        <v>86001</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3688512</v>
      </c>
      <c r="CS28" s="619"/>
      <c r="CT28" s="619"/>
      <c r="CU28" s="619"/>
      <c r="CV28" s="619"/>
      <c r="CW28" s="619"/>
      <c r="CX28" s="619"/>
      <c r="CY28" s="620"/>
      <c r="CZ28" s="621">
        <v>9.5</v>
      </c>
      <c r="DA28" s="639"/>
      <c r="DB28" s="639"/>
      <c r="DC28" s="640"/>
      <c r="DD28" s="624">
        <v>3641968</v>
      </c>
      <c r="DE28" s="619"/>
      <c r="DF28" s="619"/>
      <c r="DG28" s="619"/>
      <c r="DH28" s="619"/>
      <c r="DI28" s="619"/>
      <c r="DJ28" s="619"/>
      <c r="DK28" s="620"/>
      <c r="DL28" s="624">
        <v>3227176</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387344</v>
      </c>
      <c r="S29" s="619"/>
      <c r="T29" s="619"/>
      <c r="U29" s="619"/>
      <c r="V29" s="619"/>
      <c r="W29" s="619"/>
      <c r="X29" s="619"/>
      <c r="Y29" s="620"/>
      <c r="Z29" s="671">
        <v>1</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3688512</v>
      </c>
      <c r="CS29" s="637"/>
      <c r="CT29" s="637"/>
      <c r="CU29" s="637"/>
      <c r="CV29" s="637"/>
      <c r="CW29" s="637"/>
      <c r="CX29" s="637"/>
      <c r="CY29" s="638"/>
      <c r="CZ29" s="621">
        <v>9.5</v>
      </c>
      <c r="DA29" s="639"/>
      <c r="DB29" s="639"/>
      <c r="DC29" s="640"/>
      <c r="DD29" s="624">
        <v>3641968</v>
      </c>
      <c r="DE29" s="637"/>
      <c r="DF29" s="637"/>
      <c r="DG29" s="637"/>
      <c r="DH29" s="637"/>
      <c r="DI29" s="637"/>
      <c r="DJ29" s="637"/>
      <c r="DK29" s="638"/>
      <c r="DL29" s="624">
        <v>3227176</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767397</v>
      </c>
      <c r="S30" s="619"/>
      <c r="T30" s="619"/>
      <c r="U30" s="619"/>
      <c r="V30" s="619"/>
      <c r="W30" s="619"/>
      <c r="X30" s="619"/>
      <c r="Y30" s="620"/>
      <c r="Z30" s="671">
        <v>1.9</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94.2</v>
      </c>
      <c r="BN30" s="685"/>
      <c r="BO30" s="685"/>
      <c r="BP30" s="685"/>
      <c r="BQ30" s="687"/>
      <c r="BR30" s="684">
        <v>99.2</v>
      </c>
      <c r="BS30" s="685"/>
      <c r="BT30" s="685"/>
      <c r="BU30" s="685"/>
      <c r="BV30" s="685"/>
      <c r="BW30" s="685"/>
      <c r="BX30" s="686">
        <v>93.9</v>
      </c>
      <c r="BY30" s="685"/>
      <c r="BZ30" s="685"/>
      <c r="CA30" s="685"/>
      <c r="CB30" s="687"/>
      <c r="CD30" s="690"/>
      <c r="CE30" s="691"/>
      <c r="CF30" s="655" t="s">
        <v>289</v>
      </c>
      <c r="CG30" s="652"/>
      <c r="CH30" s="652"/>
      <c r="CI30" s="652"/>
      <c r="CJ30" s="652"/>
      <c r="CK30" s="652"/>
      <c r="CL30" s="652"/>
      <c r="CM30" s="652"/>
      <c r="CN30" s="652"/>
      <c r="CO30" s="652"/>
      <c r="CP30" s="652"/>
      <c r="CQ30" s="653"/>
      <c r="CR30" s="618">
        <v>3410440</v>
      </c>
      <c r="CS30" s="619"/>
      <c r="CT30" s="619"/>
      <c r="CU30" s="619"/>
      <c r="CV30" s="619"/>
      <c r="CW30" s="619"/>
      <c r="CX30" s="619"/>
      <c r="CY30" s="620"/>
      <c r="CZ30" s="621">
        <v>8.8000000000000007</v>
      </c>
      <c r="DA30" s="639"/>
      <c r="DB30" s="639"/>
      <c r="DC30" s="640"/>
      <c r="DD30" s="624">
        <v>3363902</v>
      </c>
      <c r="DE30" s="619"/>
      <c r="DF30" s="619"/>
      <c r="DG30" s="619"/>
      <c r="DH30" s="619"/>
      <c r="DI30" s="619"/>
      <c r="DJ30" s="619"/>
      <c r="DK30" s="620"/>
      <c r="DL30" s="624">
        <v>2949110</v>
      </c>
      <c r="DM30" s="619"/>
      <c r="DN30" s="619"/>
      <c r="DO30" s="619"/>
      <c r="DP30" s="619"/>
      <c r="DQ30" s="619"/>
      <c r="DR30" s="619"/>
      <c r="DS30" s="619"/>
      <c r="DT30" s="619"/>
      <c r="DU30" s="619"/>
      <c r="DV30" s="620"/>
      <c r="DW30" s="641">
        <v>13.2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2441819</v>
      </c>
      <c r="S31" s="619"/>
      <c r="T31" s="619"/>
      <c r="U31" s="619"/>
      <c r="V31" s="619"/>
      <c r="W31" s="619"/>
      <c r="X31" s="619"/>
      <c r="Y31" s="620"/>
      <c r="Z31" s="671">
        <v>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99.4</v>
      </c>
      <c r="BH31" s="637"/>
      <c r="BI31" s="637"/>
      <c r="BJ31" s="637"/>
      <c r="BK31" s="637"/>
      <c r="BL31" s="637"/>
      <c r="BM31" s="673">
        <v>95.9</v>
      </c>
      <c r="BN31" s="683"/>
      <c r="BO31" s="683"/>
      <c r="BP31" s="683"/>
      <c r="BQ31" s="647"/>
      <c r="BR31" s="682">
        <v>99.5</v>
      </c>
      <c r="BS31" s="637"/>
      <c r="BT31" s="637"/>
      <c r="BU31" s="637"/>
      <c r="BV31" s="637"/>
      <c r="BW31" s="637"/>
      <c r="BX31" s="673">
        <v>95.7</v>
      </c>
      <c r="BY31" s="683"/>
      <c r="BZ31" s="683"/>
      <c r="CA31" s="683"/>
      <c r="CB31" s="647"/>
      <c r="CD31" s="690"/>
      <c r="CE31" s="691"/>
      <c r="CF31" s="655" t="s">
        <v>293</v>
      </c>
      <c r="CG31" s="652"/>
      <c r="CH31" s="652"/>
      <c r="CI31" s="652"/>
      <c r="CJ31" s="652"/>
      <c r="CK31" s="652"/>
      <c r="CL31" s="652"/>
      <c r="CM31" s="652"/>
      <c r="CN31" s="652"/>
      <c r="CO31" s="652"/>
      <c r="CP31" s="652"/>
      <c r="CQ31" s="653"/>
      <c r="CR31" s="618">
        <v>278072</v>
      </c>
      <c r="CS31" s="637"/>
      <c r="CT31" s="637"/>
      <c r="CU31" s="637"/>
      <c r="CV31" s="637"/>
      <c r="CW31" s="637"/>
      <c r="CX31" s="637"/>
      <c r="CY31" s="638"/>
      <c r="CZ31" s="621">
        <v>0.7</v>
      </c>
      <c r="DA31" s="639"/>
      <c r="DB31" s="639"/>
      <c r="DC31" s="640"/>
      <c r="DD31" s="624">
        <v>278066</v>
      </c>
      <c r="DE31" s="637"/>
      <c r="DF31" s="637"/>
      <c r="DG31" s="637"/>
      <c r="DH31" s="637"/>
      <c r="DI31" s="637"/>
      <c r="DJ31" s="637"/>
      <c r="DK31" s="638"/>
      <c r="DL31" s="624">
        <v>278066</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780183</v>
      </c>
      <c r="S32" s="619"/>
      <c r="T32" s="619"/>
      <c r="U32" s="619"/>
      <c r="V32" s="619"/>
      <c r="W32" s="619"/>
      <c r="X32" s="619"/>
      <c r="Y32" s="620"/>
      <c r="Z32" s="671">
        <v>1.9</v>
      </c>
      <c r="AA32" s="671"/>
      <c r="AB32" s="671"/>
      <c r="AC32" s="671"/>
      <c r="AD32" s="672">
        <v>5453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91.8</v>
      </c>
      <c r="BN32" s="603"/>
      <c r="BO32" s="603"/>
      <c r="BP32" s="603"/>
      <c r="BQ32" s="660"/>
      <c r="BR32" s="681">
        <v>98.8</v>
      </c>
      <c r="BS32" s="603"/>
      <c r="BT32" s="603"/>
      <c r="BU32" s="603"/>
      <c r="BV32" s="603"/>
      <c r="BW32" s="603"/>
      <c r="BX32" s="666">
        <v>91.4</v>
      </c>
      <c r="BY32" s="603"/>
      <c r="BZ32" s="603"/>
      <c r="CA32" s="603"/>
      <c r="CB32" s="660"/>
      <c r="CD32" s="692"/>
      <c r="CE32" s="693"/>
      <c r="CF32" s="655" t="s">
        <v>296</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3195000</v>
      </c>
      <c r="S33" s="619"/>
      <c r="T33" s="619"/>
      <c r="U33" s="619"/>
      <c r="V33" s="619"/>
      <c r="W33" s="619"/>
      <c r="X33" s="619"/>
      <c r="Y33" s="620"/>
      <c r="Z33" s="671">
        <v>7.9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16489260</v>
      </c>
      <c r="CS33" s="637"/>
      <c r="CT33" s="637"/>
      <c r="CU33" s="637"/>
      <c r="CV33" s="637"/>
      <c r="CW33" s="637"/>
      <c r="CX33" s="637"/>
      <c r="CY33" s="638"/>
      <c r="CZ33" s="621">
        <v>42.7</v>
      </c>
      <c r="DA33" s="639"/>
      <c r="DB33" s="639"/>
      <c r="DC33" s="640"/>
      <c r="DD33" s="624">
        <v>13009750</v>
      </c>
      <c r="DE33" s="637"/>
      <c r="DF33" s="637"/>
      <c r="DG33" s="637"/>
      <c r="DH33" s="637"/>
      <c r="DI33" s="637"/>
      <c r="DJ33" s="637"/>
      <c r="DK33" s="638"/>
      <c r="DL33" s="624">
        <v>9004967</v>
      </c>
      <c r="DM33" s="637"/>
      <c r="DN33" s="637"/>
      <c r="DO33" s="637"/>
      <c r="DP33" s="637"/>
      <c r="DQ33" s="637"/>
      <c r="DR33" s="637"/>
      <c r="DS33" s="637"/>
      <c r="DT33" s="637"/>
      <c r="DU33" s="637"/>
      <c r="DV33" s="638"/>
      <c r="DW33" s="641">
        <v>40.200000000000003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4854125</v>
      </c>
      <c r="CS34" s="619"/>
      <c r="CT34" s="619"/>
      <c r="CU34" s="619"/>
      <c r="CV34" s="619"/>
      <c r="CW34" s="619"/>
      <c r="CX34" s="619"/>
      <c r="CY34" s="620"/>
      <c r="CZ34" s="621">
        <v>12.6</v>
      </c>
      <c r="DA34" s="639"/>
      <c r="DB34" s="639"/>
      <c r="DC34" s="640"/>
      <c r="DD34" s="624">
        <v>4063699</v>
      </c>
      <c r="DE34" s="619"/>
      <c r="DF34" s="619"/>
      <c r="DG34" s="619"/>
      <c r="DH34" s="619"/>
      <c r="DI34" s="619"/>
      <c r="DJ34" s="619"/>
      <c r="DK34" s="620"/>
      <c r="DL34" s="624">
        <v>3671142</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1338800</v>
      </c>
      <c r="S35" s="619"/>
      <c r="T35" s="619"/>
      <c r="U35" s="619"/>
      <c r="V35" s="619"/>
      <c r="W35" s="619"/>
      <c r="X35" s="619"/>
      <c r="Y35" s="620"/>
      <c r="Z35" s="671">
        <v>3.3</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6210129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335588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701848</v>
      </c>
      <c r="CS35" s="637"/>
      <c r="CT35" s="637"/>
      <c r="CU35" s="637"/>
      <c r="CV35" s="637"/>
      <c r="CW35" s="637"/>
      <c r="CX35" s="637"/>
      <c r="CY35" s="638"/>
      <c r="CZ35" s="621">
        <v>1.8</v>
      </c>
      <c r="DA35" s="639"/>
      <c r="DB35" s="639"/>
      <c r="DC35" s="640"/>
      <c r="DD35" s="624">
        <v>632657</v>
      </c>
      <c r="DE35" s="637"/>
      <c r="DF35" s="637"/>
      <c r="DG35" s="637"/>
      <c r="DH35" s="637"/>
      <c r="DI35" s="637"/>
      <c r="DJ35" s="637"/>
      <c r="DK35" s="638"/>
      <c r="DL35" s="624">
        <v>631073</v>
      </c>
      <c r="DM35" s="637"/>
      <c r="DN35" s="637"/>
      <c r="DO35" s="637"/>
      <c r="DP35" s="637"/>
      <c r="DQ35" s="637"/>
      <c r="DR35" s="637"/>
      <c r="DS35" s="637"/>
      <c r="DT35" s="637"/>
      <c r="DU35" s="637"/>
      <c r="DV35" s="638"/>
      <c r="DW35" s="641">
        <v>2.8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40403231</v>
      </c>
      <c r="S36" s="659"/>
      <c r="T36" s="659"/>
      <c r="U36" s="659"/>
      <c r="V36" s="659"/>
      <c r="W36" s="659"/>
      <c r="X36" s="659"/>
      <c r="Y36" s="662"/>
      <c r="Z36" s="663">
        <v>100</v>
      </c>
      <c r="AA36" s="663"/>
      <c r="AB36" s="663"/>
      <c r="AC36" s="663"/>
      <c r="AD36" s="664">
        <v>21084432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1690479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188359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4137641</v>
      </c>
      <c r="CS36" s="619"/>
      <c r="CT36" s="619"/>
      <c r="CU36" s="619"/>
      <c r="CV36" s="619"/>
      <c r="CW36" s="619"/>
      <c r="CX36" s="619"/>
      <c r="CY36" s="620"/>
      <c r="CZ36" s="621">
        <v>10.7</v>
      </c>
      <c r="DA36" s="639"/>
      <c r="DB36" s="639"/>
      <c r="DC36" s="640"/>
      <c r="DD36" s="624">
        <v>3332406</v>
      </c>
      <c r="DE36" s="619"/>
      <c r="DF36" s="619"/>
      <c r="DG36" s="619"/>
      <c r="DH36" s="619"/>
      <c r="DI36" s="619"/>
      <c r="DJ36" s="619"/>
      <c r="DK36" s="620"/>
      <c r="DL36" s="624">
        <v>2028770</v>
      </c>
      <c r="DM36" s="619"/>
      <c r="DN36" s="619"/>
      <c r="DO36" s="619"/>
      <c r="DP36" s="619"/>
      <c r="DQ36" s="619"/>
      <c r="DR36" s="619"/>
      <c r="DS36" s="619"/>
      <c r="DT36" s="619"/>
      <c r="DU36" s="619"/>
      <c r="DV36" s="620"/>
      <c r="DW36" s="641">
        <v>9</v>
      </c>
      <c r="DX36" s="642"/>
      <c r="DY36" s="642"/>
      <c r="DZ36" s="642"/>
      <c r="EA36" s="642"/>
      <c r="EB36" s="642"/>
      <c r="EC36" s="643"/>
    </row>
    <row r="37" spans="2:133" ht="11.25" customHeight="1">
      <c r="AQ37" s="644" t="s">
        <v>311</v>
      </c>
      <c r="AR37" s="645"/>
      <c r="AS37" s="645"/>
      <c r="AT37" s="645"/>
      <c r="AU37" s="645"/>
      <c r="AV37" s="645"/>
      <c r="AW37" s="645"/>
      <c r="AX37" s="645"/>
      <c r="AY37" s="646"/>
      <c r="AZ37" s="618">
        <v>1032868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11201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38456</v>
      </c>
      <c r="CS37" s="637"/>
      <c r="CT37" s="637"/>
      <c r="CU37" s="637"/>
      <c r="CV37" s="637"/>
      <c r="CW37" s="637"/>
      <c r="CX37" s="637"/>
      <c r="CY37" s="638"/>
      <c r="CZ37" s="621">
        <v>0.1</v>
      </c>
      <c r="DA37" s="639"/>
      <c r="DB37" s="639"/>
      <c r="DC37" s="640"/>
      <c r="DD37" s="624">
        <v>38456</v>
      </c>
      <c r="DE37" s="637"/>
      <c r="DF37" s="637"/>
      <c r="DG37" s="637"/>
      <c r="DH37" s="637"/>
      <c r="DI37" s="637"/>
      <c r="DJ37" s="637"/>
      <c r="DK37" s="638"/>
      <c r="DL37" s="624">
        <v>35871</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314</v>
      </c>
      <c r="AR38" s="645"/>
      <c r="AS38" s="645"/>
      <c r="AT38" s="645"/>
      <c r="AU38" s="645"/>
      <c r="AV38" s="645"/>
      <c r="AW38" s="645"/>
      <c r="AX38" s="645"/>
      <c r="AY38" s="646"/>
      <c r="AZ38" s="618">
        <v>170609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17516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3535602</v>
      </c>
      <c r="CS38" s="619"/>
      <c r="CT38" s="619"/>
      <c r="CU38" s="619"/>
      <c r="CV38" s="619"/>
      <c r="CW38" s="619"/>
      <c r="CX38" s="619"/>
      <c r="CY38" s="620"/>
      <c r="CZ38" s="621">
        <v>9.1999999999999993</v>
      </c>
      <c r="DA38" s="639"/>
      <c r="DB38" s="639"/>
      <c r="DC38" s="640"/>
      <c r="DD38" s="624">
        <v>2989050</v>
      </c>
      <c r="DE38" s="619"/>
      <c r="DF38" s="619"/>
      <c r="DG38" s="619"/>
      <c r="DH38" s="619"/>
      <c r="DI38" s="619"/>
      <c r="DJ38" s="619"/>
      <c r="DK38" s="620"/>
      <c r="DL38" s="624">
        <v>2673982</v>
      </c>
      <c r="DM38" s="619"/>
      <c r="DN38" s="619"/>
      <c r="DO38" s="619"/>
      <c r="DP38" s="619"/>
      <c r="DQ38" s="619"/>
      <c r="DR38" s="619"/>
      <c r="DS38" s="619"/>
      <c r="DT38" s="619"/>
      <c r="DU38" s="619"/>
      <c r="DV38" s="620"/>
      <c r="DW38" s="641">
        <v>11.9</v>
      </c>
      <c r="DX38" s="642"/>
      <c r="DY38" s="642"/>
      <c r="DZ38" s="642"/>
      <c r="EA38" s="642"/>
      <c r="EB38" s="642"/>
      <c r="EC38" s="643"/>
    </row>
    <row r="39" spans="2:133" ht="11.25" customHeight="1">
      <c r="AQ39" s="644" t="s">
        <v>317</v>
      </c>
      <c r="AR39" s="645"/>
      <c r="AS39" s="645"/>
      <c r="AT39" s="645"/>
      <c r="AU39" s="645"/>
      <c r="AV39" s="645"/>
      <c r="AW39" s="645"/>
      <c r="AX39" s="645"/>
      <c r="AY39" s="646"/>
      <c r="AZ39" s="618">
        <v>76588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1905202</v>
      </c>
      <c r="CS39" s="637"/>
      <c r="CT39" s="637"/>
      <c r="CU39" s="637"/>
      <c r="CV39" s="637"/>
      <c r="CW39" s="637"/>
      <c r="CX39" s="637"/>
      <c r="CY39" s="638"/>
      <c r="CZ39" s="621">
        <v>4.9000000000000004</v>
      </c>
      <c r="DA39" s="639"/>
      <c r="DB39" s="639"/>
      <c r="DC39" s="640"/>
      <c r="DD39" s="624">
        <v>1335518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678749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1354842</v>
      </c>
      <c r="CS40" s="619"/>
      <c r="CT40" s="619"/>
      <c r="CU40" s="619"/>
      <c r="CV40" s="619"/>
      <c r="CW40" s="619"/>
      <c r="CX40" s="619"/>
      <c r="CY40" s="620"/>
      <c r="CZ40" s="621">
        <v>3.5</v>
      </c>
      <c r="DA40" s="639"/>
      <c r="DB40" s="639"/>
      <c r="DC40" s="640"/>
      <c r="DD40" s="624">
        <v>656420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2560836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6255434</v>
      </c>
      <c r="CS42" s="619"/>
      <c r="CT42" s="619"/>
      <c r="CU42" s="619"/>
      <c r="CV42" s="619"/>
      <c r="CW42" s="619"/>
      <c r="CX42" s="619"/>
      <c r="CY42" s="620"/>
      <c r="CZ42" s="621">
        <v>16.2</v>
      </c>
      <c r="DA42" s="622"/>
      <c r="DB42" s="622"/>
      <c r="DC42" s="623"/>
      <c r="DD42" s="624">
        <v>1528737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218581</v>
      </c>
      <c r="CS43" s="637"/>
      <c r="CT43" s="637"/>
      <c r="CU43" s="637"/>
      <c r="CV43" s="637"/>
      <c r="CW43" s="637"/>
      <c r="CX43" s="637"/>
      <c r="CY43" s="638"/>
      <c r="CZ43" s="621">
        <v>0.6</v>
      </c>
      <c r="DA43" s="639"/>
      <c r="DB43" s="639"/>
      <c r="DC43" s="640"/>
      <c r="DD43" s="624">
        <v>218387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5661938</v>
      </c>
      <c r="CS44" s="619"/>
      <c r="CT44" s="619"/>
      <c r="CU44" s="619"/>
      <c r="CV44" s="619"/>
      <c r="CW44" s="619"/>
      <c r="CX44" s="619"/>
      <c r="CY44" s="620"/>
      <c r="CZ44" s="621">
        <v>14.7</v>
      </c>
      <c r="DA44" s="622"/>
      <c r="DB44" s="622"/>
      <c r="DC44" s="623"/>
      <c r="DD44" s="624">
        <v>1476568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3606540</v>
      </c>
      <c r="CS45" s="637"/>
      <c r="CT45" s="637"/>
      <c r="CU45" s="637"/>
      <c r="CV45" s="637"/>
      <c r="CW45" s="637"/>
      <c r="CX45" s="637"/>
      <c r="CY45" s="638"/>
      <c r="CZ45" s="621">
        <v>9.3000000000000007</v>
      </c>
      <c r="DA45" s="639"/>
      <c r="DB45" s="639"/>
      <c r="DC45" s="640"/>
      <c r="DD45" s="624">
        <v>43473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1955105</v>
      </c>
      <c r="CS46" s="619"/>
      <c r="CT46" s="619"/>
      <c r="CU46" s="619"/>
      <c r="CV46" s="619"/>
      <c r="CW46" s="619"/>
      <c r="CX46" s="619"/>
      <c r="CY46" s="620"/>
      <c r="CZ46" s="621">
        <v>5.0999999999999996</v>
      </c>
      <c r="DA46" s="622"/>
      <c r="DB46" s="622"/>
      <c r="DC46" s="623"/>
      <c r="DD46" s="624">
        <v>1425582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593496</v>
      </c>
      <c r="CS47" s="637"/>
      <c r="CT47" s="637"/>
      <c r="CU47" s="637"/>
      <c r="CV47" s="637"/>
      <c r="CW47" s="637"/>
      <c r="CX47" s="637"/>
      <c r="CY47" s="638"/>
      <c r="CZ47" s="621">
        <v>1.5</v>
      </c>
      <c r="DA47" s="639"/>
      <c r="DB47" s="639"/>
      <c r="DC47" s="640"/>
      <c r="DD47" s="624">
        <v>52169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38630953</v>
      </c>
      <c r="CS49" s="603"/>
      <c r="CT49" s="603"/>
      <c r="CU49" s="603"/>
      <c r="CV49" s="603"/>
      <c r="CW49" s="603"/>
      <c r="CX49" s="603"/>
      <c r="CY49" s="604"/>
      <c r="CZ49" s="605">
        <v>100</v>
      </c>
      <c r="DA49" s="606"/>
      <c r="DB49" s="606"/>
      <c r="DC49" s="607"/>
      <c r="DD49" s="608">
        <v>25678041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39776</v>
      </c>
      <c r="R7" s="1131"/>
      <c r="S7" s="1131"/>
      <c r="T7" s="1131"/>
      <c r="U7" s="1131"/>
      <c r="V7" s="1131">
        <v>38012</v>
      </c>
      <c r="W7" s="1131"/>
      <c r="X7" s="1131"/>
      <c r="Y7" s="1131"/>
      <c r="Z7" s="1131"/>
      <c r="AA7" s="1131">
        <v>1763</v>
      </c>
      <c r="AB7" s="1131"/>
      <c r="AC7" s="1131"/>
      <c r="AD7" s="1131"/>
      <c r="AE7" s="1132"/>
      <c r="AF7" s="1133">
        <v>1691</v>
      </c>
      <c r="AG7" s="1134"/>
      <c r="AH7" s="1134"/>
      <c r="AI7" s="1134"/>
      <c r="AJ7" s="1135"/>
      <c r="AK7" s="1117">
        <v>768</v>
      </c>
      <c r="AL7" s="1118"/>
      <c r="AM7" s="1118"/>
      <c r="AN7" s="1118"/>
      <c r="AO7" s="1118"/>
      <c r="AP7" s="1118">
        <v>29355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10</v>
      </c>
      <c r="CI7" s="1115"/>
      <c r="CJ7" s="1115"/>
      <c r="CK7" s="1115"/>
      <c r="CL7" s="1116"/>
      <c r="CM7" s="1114">
        <v>142</v>
      </c>
      <c r="CN7" s="1115"/>
      <c r="CO7" s="1115"/>
      <c r="CP7" s="1115"/>
      <c r="CQ7" s="1116"/>
      <c r="CR7" s="1114">
        <v>7</v>
      </c>
      <c r="CS7" s="1115"/>
      <c r="CT7" s="1115"/>
      <c r="CU7" s="1115"/>
      <c r="CV7" s="1116"/>
      <c r="CW7" s="1114" t="s">
        <v>538</v>
      </c>
      <c r="CX7" s="1115"/>
      <c r="CY7" s="1115"/>
      <c r="CZ7" s="1115"/>
      <c r="DA7" s="1116"/>
      <c r="DB7" s="1114" t="s">
        <v>538</v>
      </c>
      <c r="DC7" s="1115"/>
      <c r="DD7" s="1115"/>
      <c r="DE7" s="1115"/>
      <c r="DF7" s="1116"/>
      <c r="DG7" s="1114" t="s">
        <v>538</v>
      </c>
      <c r="DH7" s="1115"/>
      <c r="DI7" s="1115"/>
      <c r="DJ7" s="1115"/>
      <c r="DK7" s="1116"/>
      <c r="DL7" s="1114" t="s">
        <v>538</v>
      </c>
      <c r="DM7" s="1115"/>
      <c r="DN7" s="1115"/>
      <c r="DO7" s="1115"/>
      <c r="DP7" s="1116"/>
      <c r="DQ7" s="1114" t="s">
        <v>538</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v>0</v>
      </c>
      <c r="AB8" s="1070"/>
      <c r="AC8" s="1070"/>
      <c r="AD8" s="1070"/>
      <c r="AE8" s="1071"/>
      <c r="AF8" s="1045">
        <v>0</v>
      </c>
      <c r="AG8" s="1046"/>
      <c r="AH8" s="1046"/>
      <c r="AI8" s="1046"/>
      <c r="AJ8" s="1047"/>
      <c r="AK8" s="1112">
        <v>2</v>
      </c>
      <c r="AL8" s="1113"/>
      <c r="AM8" s="1113"/>
      <c r="AN8" s="1113"/>
      <c r="AO8" s="1113"/>
      <c r="AP8" s="1113" t="s">
        <v>539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4</v>
      </c>
      <c r="CI8" s="1016"/>
      <c r="CJ8" s="1016"/>
      <c r="CK8" s="1016"/>
      <c r="CL8" s="1017"/>
      <c r="CM8" s="1015">
        <v>60</v>
      </c>
      <c r="CN8" s="1016"/>
      <c r="CO8" s="1016"/>
      <c r="CP8" s="1016"/>
      <c r="CQ8" s="1017"/>
      <c r="CR8" s="1015">
        <v>5</v>
      </c>
      <c r="CS8" s="1016"/>
      <c r="CT8" s="1016"/>
      <c r="CU8" s="1016"/>
      <c r="CV8" s="1017"/>
      <c r="CW8" s="1015" t="s">
        <v>484</v>
      </c>
      <c r="CX8" s="1016"/>
      <c r="CY8" s="1016"/>
      <c r="CZ8" s="1016"/>
      <c r="DA8" s="1017"/>
      <c r="DB8" s="1015" t="s">
        <v>484</v>
      </c>
      <c r="DC8" s="1016"/>
      <c r="DD8" s="1016"/>
      <c r="DE8" s="1016"/>
      <c r="DF8" s="1017"/>
      <c r="DG8" s="1015" t="s">
        <v>484</v>
      </c>
      <c r="DH8" s="1016"/>
      <c r="DI8" s="1016"/>
      <c r="DJ8" s="1016"/>
      <c r="DK8" s="1017"/>
      <c r="DL8" s="1015" t="s">
        <v>484</v>
      </c>
      <c r="DM8" s="1016"/>
      <c r="DN8" s="1016"/>
      <c r="DO8" s="1016"/>
      <c r="DP8" s="1017"/>
      <c r="DQ8" s="1015" t="s">
        <v>484</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45</v>
      </c>
      <c r="R9" s="1070"/>
      <c r="S9" s="1070"/>
      <c r="T9" s="1070"/>
      <c r="U9" s="1070"/>
      <c r="V9" s="1070">
        <v>42</v>
      </c>
      <c r="W9" s="1070"/>
      <c r="X9" s="1070"/>
      <c r="Y9" s="1070"/>
      <c r="Z9" s="1070"/>
      <c r="AA9" s="1070">
        <v>3</v>
      </c>
      <c r="AB9" s="1070"/>
      <c r="AC9" s="1070"/>
      <c r="AD9" s="1070"/>
      <c r="AE9" s="1071"/>
      <c r="AF9" s="1045">
        <v>3</v>
      </c>
      <c r="AG9" s="1046"/>
      <c r="AH9" s="1046"/>
      <c r="AI9" s="1046"/>
      <c r="AJ9" s="1047"/>
      <c r="AK9" s="1112">
        <v>10</v>
      </c>
      <c r="AL9" s="1113"/>
      <c r="AM9" s="1113"/>
      <c r="AN9" s="1113"/>
      <c r="AO9" s="1113"/>
      <c r="AP9" s="1113">
        <v>29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12</v>
      </c>
      <c r="CI9" s="1016"/>
      <c r="CJ9" s="1016"/>
      <c r="CK9" s="1016"/>
      <c r="CL9" s="1017"/>
      <c r="CM9" s="1015">
        <v>117</v>
      </c>
      <c r="CN9" s="1016"/>
      <c r="CO9" s="1016"/>
      <c r="CP9" s="1016"/>
      <c r="CQ9" s="1017"/>
      <c r="CR9" s="1015">
        <v>30</v>
      </c>
      <c r="CS9" s="1016"/>
      <c r="CT9" s="1016"/>
      <c r="CU9" s="1016"/>
      <c r="CV9" s="1017"/>
      <c r="CW9" s="1015" t="s">
        <v>484</v>
      </c>
      <c r="CX9" s="1016"/>
      <c r="CY9" s="1016"/>
      <c r="CZ9" s="1016"/>
      <c r="DA9" s="1017"/>
      <c r="DB9" s="1015" t="s">
        <v>484</v>
      </c>
      <c r="DC9" s="1016"/>
      <c r="DD9" s="1016"/>
      <c r="DE9" s="1016"/>
      <c r="DF9" s="1017"/>
      <c r="DG9" s="1015" t="s">
        <v>484</v>
      </c>
      <c r="DH9" s="1016"/>
      <c r="DI9" s="1016"/>
      <c r="DJ9" s="1016"/>
      <c r="DK9" s="1017"/>
      <c r="DL9" s="1015" t="s">
        <v>484</v>
      </c>
      <c r="DM9" s="1016"/>
      <c r="DN9" s="1016"/>
      <c r="DO9" s="1016"/>
      <c r="DP9" s="1017"/>
      <c r="DQ9" s="1015" t="s">
        <v>484</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56</v>
      </c>
      <c r="R10" s="1070"/>
      <c r="S10" s="1070"/>
      <c r="T10" s="1070"/>
      <c r="U10" s="1070"/>
      <c r="V10" s="1070">
        <v>53</v>
      </c>
      <c r="W10" s="1070"/>
      <c r="X10" s="1070"/>
      <c r="Y10" s="1070"/>
      <c r="Z10" s="1070"/>
      <c r="AA10" s="1070">
        <v>3</v>
      </c>
      <c r="AB10" s="1070"/>
      <c r="AC10" s="1070"/>
      <c r="AD10" s="1070"/>
      <c r="AE10" s="1071"/>
      <c r="AF10" s="1045">
        <v>3</v>
      </c>
      <c r="AG10" s="1046"/>
      <c r="AH10" s="1046"/>
      <c r="AI10" s="1046"/>
      <c r="AJ10" s="1047"/>
      <c r="AK10" s="1112">
        <v>16</v>
      </c>
      <c r="AL10" s="1113"/>
      <c r="AM10" s="1113"/>
      <c r="AN10" s="1113"/>
      <c r="AO10" s="1113"/>
      <c r="AP10" s="1113" t="s">
        <v>538</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v>
      </c>
      <c r="CN10" s="1016"/>
      <c r="CO10" s="1016"/>
      <c r="CP10" s="1016"/>
      <c r="CQ10" s="1017"/>
      <c r="CR10" s="1015">
        <v>34</v>
      </c>
      <c r="CS10" s="1016"/>
      <c r="CT10" s="1016"/>
      <c r="CU10" s="1016"/>
      <c r="CV10" s="1017"/>
      <c r="CW10" s="1015" t="s">
        <v>484</v>
      </c>
      <c r="CX10" s="1016"/>
      <c r="CY10" s="1016"/>
      <c r="CZ10" s="1016"/>
      <c r="DA10" s="1017"/>
      <c r="DB10" s="1015" t="s">
        <v>484</v>
      </c>
      <c r="DC10" s="1016"/>
      <c r="DD10" s="1016"/>
      <c r="DE10" s="1016"/>
      <c r="DF10" s="1017"/>
      <c r="DG10" s="1015" t="s">
        <v>484</v>
      </c>
      <c r="DH10" s="1016"/>
      <c r="DI10" s="1016"/>
      <c r="DJ10" s="1016"/>
      <c r="DK10" s="1017"/>
      <c r="DL10" s="1015" t="s">
        <v>484</v>
      </c>
      <c r="DM10" s="1016"/>
      <c r="DN10" s="1016"/>
      <c r="DO10" s="1016"/>
      <c r="DP10" s="1017"/>
      <c r="DQ10" s="1015" t="s">
        <v>484</v>
      </c>
      <c r="DR10" s="1016"/>
      <c r="DS10" s="1016"/>
      <c r="DT10" s="1016"/>
      <c r="DU10" s="1017"/>
      <c r="DV10" s="1018"/>
      <c r="DW10" s="1019"/>
      <c r="DX10" s="1019"/>
      <c r="DY10" s="1019"/>
      <c r="DZ10" s="1020"/>
      <c r="EA10" s="205"/>
    </row>
    <row r="11" spans="1:131" s="206" customFormat="1" ht="26.25" customHeight="1">
      <c r="A11" s="212">
        <v>5</v>
      </c>
      <c r="B11" s="1063" t="s">
        <v>364</v>
      </c>
      <c r="C11" s="1064"/>
      <c r="D11" s="1064"/>
      <c r="E11" s="1064"/>
      <c r="F11" s="1064"/>
      <c r="G11" s="1064"/>
      <c r="H11" s="1064"/>
      <c r="I11" s="1064"/>
      <c r="J11" s="1064"/>
      <c r="K11" s="1064"/>
      <c r="L11" s="1064"/>
      <c r="M11" s="1064"/>
      <c r="N11" s="1064"/>
      <c r="O11" s="1064"/>
      <c r="P11" s="1065"/>
      <c r="Q11" s="1069">
        <v>20</v>
      </c>
      <c r="R11" s="1070"/>
      <c r="S11" s="1070"/>
      <c r="T11" s="1070"/>
      <c r="U11" s="1070"/>
      <c r="V11" s="1070">
        <v>19</v>
      </c>
      <c r="W11" s="1070"/>
      <c r="X11" s="1070"/>
      <c r="Y11" s="1070"/>
      <c r="Z11" s="1070"/>
      <c r="AA11" s="1070">
        <v>1</v>
      </c>
      <c r="AB11" s="1070"/>
      <c r="AC11" s="1070"/>
      <c r="AD11" s="1070"/>
      <c r="AE11" s="1071"/>
      <c r="AF11" s="1045">
        <v>1</v>
      </c>
      <c r="AG11" s="1046"/>
      <c r="AH11" s="1046"/>
      <c r="AI11" s="1046"/>
      <c r="AJ11" s="1047"/>
      <c r="AK11" s="1112">
        <v>9</v>
      </c>
      <c r="AL11" s="1113"/>
      <c r="AM11" s="1113"/>
      <c r="AN11" s="1113"/>
      <c r="AO11" s="1113"/>
      <c r="AP11" s="1113" t="s">
        <v>538</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365</v>
      </c>
      <c r="C12" s="1064"/>
      <c r="D12" s="1064"/>
      <c r="E12" s="1064"/>
      <c r="F12" s="1064"/>
      <c r="G12" s="1064"/>
      <c r="H12" s="1064"/>
      <c r="I12" s="1064"/>
      <c r="J12" s="1064"/>
      <c r="K12" s="1064"/>
      <c r="L12" s="1064"/>
      <c r="M12" s="1064"/>
      <c r="N12" s="1064"/>
      <c r="O12" s="1064"/>
      <c r="P12" s="1065"/>
      <c r="Q12" s="1069">
        <v>46</v>
      </c>
      <c r="R12" s="1070"/>
      <c r="S12" s="1070"/>
      <c r="T12" s="1070"/>
      <c r="U12" s="1070"/>
      <c r="V12" s="1070">
        <v>44</v>
      </c>
      <c r="W12" s="1070"/>
      <c r="X12" s="1070"/>
      <c r="Y12" s="1070"/>
      <c r="Z12" s="1070"/>
      <c r="AA12" s="1070">
        <v>2</v>
      </c>
      <c r="AB12" s="1070"/>
      <c r="AC12" s="1070"/>
      <c r="AD12" s="1070"/>
      <c r="AE12" s="1071"/>
      <c r="AF12" s="1045">
        <v>2</v>
      </c>
      <c r="AG12" s="1046"/>
      <c r="AH12" s="1046"/>
      <c r="AI12" s="1046"/>
      <c r="AJ12" s="1047"/>
      <c r="AK12" s="1112">
        <v>2</v>
      </c>
      <c r="AL12" s="1113"/>
      <c r="AM12" s="1113"/>
      <c r="AN12" s="1113"/>
      <c r="AO12" s="1113"/>
      <c r="AP12" s="1113">
        <v>40</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t="s">
        <v>366</v>
      </c>
      <c r="C13" s="1064"/>
      <c r="D13" s="1064"/>
      <c r="E13" s="1064"/>
      <c r="F13" s="1064"/>
      <c r="G13" s="1064"/>
      <c r="H13" s="1064"/>
      <c r="I13" s="1064"/>
      <c r="J13" s="1064"/>
      <c r="K13" s="1064"/>
      <c r="L13" s="1064"/>
      <c r="M13" s="1064"/>
      <c r="N13" s="1064"/>
      <c r="O13" s="1064"/>
      <c r="P13" s="1065"/>
      <c r="Q13" s="1069">
        <v>914</v>
      </c>
      <c r="R13" s="1070"/>
      <c r="S13" s="1070"/>
      <c r="T13" s="1070"/>
      <c r="U13" s="1070"/>
      <c r="V13" s="1070">
        <v>913</v>
      </c>
      <c r="W13" s="1070"/>
      <c r="X13" s="1070"/>
      <c r="Y13" s="1070"/>
      <c r="Z13" s="1070"/>
      <c r="AA13" s="1070">
        <v>0</v>
      </c>
      <c r="AB13" s="1070"/>
      <c r="AC13" s="1070"/>
      <c r="AD13" s="1070"/>
      <c r="AE13" s="1071"/>
      <c r="AF13" s="1045">
        <v>0</v>
      </c>
      <c r="AG13" s="1046"/>
      <c r="AH13" s="1046"/>
      <c r="AI13" s="1046"/>
      <c r="AJ13" s="1047"/>
      <c r="AK13" s="1112">
        <v>402</v>
      </c>
      <c r="AL13" s="1113"/>
      <c r="AM13" s="1113"/>
      <c r="AN13" s="1113"/>
      <c r="AO13" s="1113"/>
      <c r="AP13" s="1113">
        <v>2120</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t="s">
        <v>367</v>
      </c>
      <c r="C14" s="1064"/>
      <c r="D14" s="1064"/>
      <c r="E14" s="1064"/>
      <c r="F14" s="1064"/>
      <c r="G14" s="1064"/>
      <c r="H14" s="1064"/>
      <c r="I14" s="1064"/>
      <c r="J14" s="1064"/>
      <c r="K14" s="1064"/>
      <c r="L14" s="1064"/>
      <c r="M14" s="1064"/>
      <c r="N14" s="1064"/>
      <c r="O14" s="1064"/>
      <c r="P14" s="1065"/>
      <c r="Q14" s="1069">
        <v>0</v>
      </c>
      <c r="R14" s="1070"/>
      <c r="S14" s="1070"/>
      <c r="T14" s="1070"/>
      <c r="U14" s="1070"/>
      <c r="V14" s="1070">
        <v>0</v>
      </c>
      <c r="W14" s="1070"/>
      <c r="X14" s="1070"/>
      <c r="Y14" s="1070"/>
      <c r="Z14" s="1070"/>
      <c r="AA14" s="1070" t="s">
        <v>538</v>
      </c>
      <c r="AB14" s="1070"/>
      <c r="AC14" s="1070"/>
      <c r="AD14" s="1070"/>
      <c r="AE14" s="1071"/>
      <c r="AF14" s="1045" t="s">
        <v>110</v>
      </c>
      <c r="AG14" s="1046"/>
      <c r="AH14" s="1046"/>
      <c r="AI14" s="1046"/>
      <c r="AJ14" s="1047"/>
      <c r="AK14" s="1112" t="s">
        <v>540</v>
      </c>
      <c r="AL14" s="1113"/>
      <c r="AM14" s="1113"/>
      <c r="AN14" s="1113"/>
      <c r="AO14" s="1113"/>
      <c r="AP14" s="1113" t="s">
        <v>538</v>
      </c>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4">
        <v>40403</v>
      </c>
      <c r="R23" s="1095"/>
      <c r="S23" s="1095"/>
      <c r="T23" s="1095"/>
      <c r="U23" s="1095"/>
      <c r="V23" s="1095">
        <v>38631</v>
      </c>
      <c r="W23" s="1095"/>
      <c r="X23" s="1095"/>
      <c r="Y23" s="1095"/>
      <c r="Z23" s="1095"/>
      <c r="AA23" s="1095">
        <v>1772</v>
      </c>
      <c r="AB23" s="1095"/>
      <c r="AC23" s="1095"/>
      <c r="AD23" s="1095"/>
      <c r="AE23" s="1096"/>
      <c r="AF23" s="1097">
        <v>1700</v>
      </c>
      <c r="AG23" s="1095"/>
      <c r="AH23" s="1095"/>
      <c r="AI23" s="1095"/>
      <c r="AJ23" s="1098"/>
      <c r="AK23" s="1099"/>
      <c r="AL23" s="1100"/>
      <c r="AM23" s="1100"/>
      <c r="AN23" s="1100"/>
      <c r="AO23" s="1100"/>
      <c r="AP23" s="1095">
        <v>31544</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381</v>
      </c>
      <c r="C28" s="1077"/>
      <c r="D28" s="1077"/>
      <c r="E28" s="1077"/>
      <c r="F28" s="1077"/>
      <c r="G28" s="1077"/>
      <c r="H28" s="1077"/>
      <c r="I28" s="1077"/>
      <c r="J28" s="1077"/>
      <c r="K28" s="1077"/>
      <c r="L28" s="1077"/>
      <c r="M28" s="1077"/>
      <c r="N28" s="1077"/>
      <c r="O28" s="1077"/>
      <c r="P28" s="1078"/>
      <c r="Q28" s="1079">
        <v>10010</v>
      </c>
      <c r="R28" s="1080"/>
      <c r="S28" s="1080"/>
      <c r="T28" s="1080"/>
      <c r="U28" s="1080"/>
      <c r="V28" s="1080">
        <v>9674</v>
      </c>
      <c r="W28" s="1080"/>
      <c r="X28" s="1080"/>
      <c r="Y28" s="1080"/>
      <c r="Z28" s="1080"/>
      <c r="AA28" s="1080">
        <v>336</v>
      </c>
      <c r="AB28" s="1080"/>
      <c r="AC28" s="1080"/>
      <c r="AD28" s="1080"/>
      <c r="AE28" s="1081"/>
      <c r="AF28" s="1082">
        <v>336</v>
      </c>
      <c r="AG28" s="1080"/>
      <c r="AH28" s="1080"/>
      <c r="AI28" s="1080"/>
      <c r="AJ28" s="1083"/>
      <c r="AK28" s="1084">
        <v>576</v>
      </c>
      <c r="AL28" s="1072"/>
      <c r="AM28" s="1072"/>
      <c r="AN28" s="1072"/>
      <c r="AO28" s="1072"/>
      <c r="AP28" s="1072" t="s">
        <v>541</v>
      </c>
      <c r="AQ28" s="1072"/>
      <c r="AR28" s="1072"/>
      <c r="AS28" s="1072"/>
      <c r="AT28" s="1072"/>
      <c r="AU28" s="1072" t="s">
        <v>541</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382</v>
      </c>
      <c r="C29" s="1064"/>
      <c r="D29" s="1064"/>
      <c r="E29" s="1064"/>
      <c r="F29" s="1064"/>
      <c r="G29" s="1064"/>
      <c r="H29" s="1064"/>
      <c r="I29" s="1064"/>
      <c r="J29" s="1064"/>
      <c r="K29" s="1064"/>
      <c r="L29" s="1064"/>
      <c r="M29" s="1064"/>
      <c r="N29" s="1064"/>
      <c r="O29" s="1064"/>
      <c r="P29" s="1065"/>
      <c r="Q29" s="1069">
        <v>852</v>
      </c>
      <c r="R29" s="1070"/>
      <c r="S29" s="1070"/>
      <c r="T29" s="1070"/>
      <c r="U29" s="1070"/>
      <c r="V29" s="1070">
        <v>851</v>
      </c>
      <c r="W29" s="1070"/>
      <c r="X29" s="1070"/>
      <c r="Y29" s="1070"/>
      <c r="Z29" s="1070"/>
      <c r="AA29" s="1070">
        <v>0</v>
      </c>
      <c r="AB29" s="1070"/>
      <c r="AC29" s="1070"/>
      <c r="AD29" s="1070"/>
      <c r="AE29" s="1071"/>
      <c r="AF29" s="1045">
        <v>0</v>
      </c>
      <c r="AG29" s="1046"/>
      <c r="AH29" s="1046"/>
      <c r="AI29" s="1046"/>
      <c r="AJ29" s="1047"/>
      <c r="AK29" s="1006">
        <v>261</v>
      </c>
      <c r="AL29" s="997"/>
      <c r="AM29" s="997"/>
      <c r="AN29" s="997"/>
      <c r="AO29" s="997"/>
      <c r="AP29" s="997" t="s">
        <v>538</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383</v>
      </c>
      <c r="C30" s="1064"/>
      <c r="D30" s="1064"/>
      <c r="E30" s="1064"/>
      <c r="F30" s="1064"/>
      <c r="G30" s="1064"/>
      <c r="H30" s="1064"/>
      <c r="I30" s="1064"/>
      <c r="J30" s="1064"/>
      <c r="K30" s="1064"/>
      <c r="L30" s="1064"/>
      <c r="M30" s="1064"/>
      <c r="N30" s="1064"/>
      <c r="O30" s="1064"/>
      <c r="P30" s="1065"/>
      <c r="Q30" s="1069">
        <v>10076</v>
      </c>
      <c r="R30" s="1070"/>
      <c r="S30" s="1070"/>
      <c r="T30" s="1070"/>
      <c r="U30" s="1070"/>
      <c r="V30" s="1070">
        <v>9720</v>
      </c>
      <c r="W30" s="1070"/>
      <c r="X30" s="1070"/>
      <c r="Y30" s="1070"/>
      <c r="Z30" s="1070"/>
      <c r="AA30" s="1070">
        <v>356</v>
      </c>
      <c r="AB30" s="1070"/>
      <c r="AC30" s="1070"/>
      <c r="AD30" s="1070"/>
      <c r="AE30" s="1071"/>
      <c r="AF30" s="1045">
        <v>356</v>
      </c>
      <c r="AG30" s="1046"/>
      <c r="AH30" s="1046"/>
      <c r="AI30" s="1046"/>
      <c r="AJ30" s="1047"/>
      <c r="AK30" s="1006">
        <v>1315</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77</v>
      </c>
      <c r="R31" s="1070"/>
      <c r="S31" s="1070"/>
      <c r="T31" s="1070"/>
      <c r="U31" s="1070"/>
      <c r="V31" s="1070">
        <v>77</v>
      </c>
      <c r="W31" s="1070"/>
      <c r="X31" s="1070"/>
      <c r="Y31" s="1070"/>
      <c r="Z31" s="1070"/>
      <c r="AA31" s="1070">
        <v>0</v>
      </c>
      <c r="AB31" s="1070"/>
      <c r="AC31" s="1070"/>
      <c r="AD31" s="1070"/>
      <c r="AE31" s="1071"/>
      <c r="AF31" s="1045">
        <v>0</v>
      </c>
      <c r="AG31" s="1046"/>
      <c r="AH31" s="1046"/>
      <c r="AI31" s="1046"/>
      <c r="AJ31" s="1047"/>
      <c r="AK31" s="1006">
        <v>77</v>
      </c>
      <c r="AL31" s="997"/>
      <c r="AM31" s="997"/>
      <c r="AN31" s="997"/>
      <c r="AO31" s="997"/>
      <c r="AP31" s="997">
        <v>194</v>
      </c>
      <c r="AQ31" s="997"/>
      <c r="AR31" s="997"/>
      <c r="AS31" s="997"/>
      <c r="AT31" s="997"/>
      <c r="AU31" s="997">
        <v>192</v>
      </c>
      <c r="AV31" s="997"/>
      <c r="AW31" s="997"/>
      <c r="AX31" s="997"/>
      <c r="AY31" s="997"/>
      <c r="AZ31" s="1068" t="s">
        <v>541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1404</v>
      </c>
      <c r="R32" s="1070"/>
      <c r="S32" s="1070"/>
      <c r="T32" s="1070"/>
      <c r="U32" s="1070"/>
      <c r="V32" s="1070">
        <v>1284</v>
      </c>
      <c r="W32" s="1070"/>
      <c r="X32" s="1070"/>
      <c r="Y32" s="1070"/>
      <c r="Z32" s="1070"/>
      <c r="AA32" s="1070">
        <v>120</v>
      </c>
      <c r="AB32" s="1070"/>
      <c r="AC32" s="1070"/>
      <c r="AD32" s="1070"/>
      <c r="AE32" s="1071"/>
      <c r="AF32" s="1045">
        <v>2149</v>
      </c>
      <c r="AG32" s="1046"/>
      <c r="AH32" s="1046"/>
      <c r="AI32" s="1046"/>
      <c r="AJ32" s="1047"/>
      <c r="AK32" s="1006">
        <v>171</v>
      </c>
      <c r="AL32" s="997"/>
      <c r="AM32" s="997"/>
      <c r="AN32" s="997"/>
      <c r="AO32" s="997"/>
      <c r="AP32" s="997">
        <v>6786</v>
      </c>
      <c r="AQ32" s="997"/>
      <c r="AR32" s="997"/>
      <c r="AS32" s="997"/>
      <c r="AT32" s="997"/>
      <c r="AU32" s="997">
        <v>1710</v>
      </c>
      <c r="AV32" s="997"/>
      <c r="AW32" s="997"/>
      <c r="AX32" s="997"/>
      <c r="AY32" s="997"/>
      <c r="AZ32" s="1068" t="s">
        <v>538</v>
      </c>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387</v>
      </c>
      <c r="C33" s="1064"/>
      <c r="D33" s="1064"/>
      <c r="E33" s="1064"/>
      <c r="F33" s="1064"/>
      <c r="G33" s="1064"/>
      <c r="H33" s="1064"/>
      <c r="I33" s="1064"/>
      <c r="J33" s="1064"/>
      <c r="K33" s="1064"/>
      <c r="L33" s="1064"/>
      <c r="M33" s="1064"/>
      <c r="N33" s="1064"/>
      <c r="O33" s="1064"/>
      <c r="P33" s="1065"/>
      <c r="Q33" s="1069">
        <v>48</v>
      </c>
      <c r="R33" s="1070"/>
      <c r="S33" s="1070"/>
      <c r="T33" s="1070"/>
      <c r="U33" s="1070"/>
      <c r="V33" s="1070">
        <v>44</v>
      </c>
      <c r="W33" s="1070"/>
      <c r="X33" s="1070"/>
      <c r="Y33" s="1070"/>
      <c r="Z33" s="1070"/>
      <c r="AA33" s="1070">
        <v>5</v>
      </c>
      <c r="AB33" s="1070"/>
      <c r="AC33" s="1070"/>
      <c r="AD33" s="1070"/>
      <c r="AE33" s="1071"/>
      <c r="AF33" s="1045">
        <v>70</v>
      </c>
      <c r="AG33" s="1046"/>
      <c r="AH33" s="1046"/>
      <c r="AI33" s="1046"/>
      <c r="AJ33" s="1047"/>
      <c r="AK33" s="1006">
        <v>2</v>
      </c>
      <c r="AL33" s="997"/>
      <c r="AM33" s="997"/>
      <c r="AN33" s="997"/>
      <c r="AO33" s="997"/>
      <c r="AP33" s="997">
        <v>316</v>
      </c>
      <c r="AQ33" s="997"/>
      <c r="AR33" s="997"/>
      <c r="AS33" s="997"/>
      <c r="AT33" s="997"/>
      <c r="AU33" s="997">
        <v>40</v>
      </c>
      <c r="AV33" s="997"/>
      <c r="AW33" s="997"/>
      <c r="AX33" s="997"/>
      <c r="AY33" s="997"/>
      <c r="AZ33" s="1068" t="s">
        <v>538</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388</v>
      </c>
      <c r="C34" s="1064"/>
      <c r="D34" s="1064"/>
      <c r="E34" s="1064"/>
      <c r="F34" s="1064"/>
      <c r="G34" s="1064"/>
      <c r="H34" s="1064"/>
      <c r="I34" s="1064"/>
      <c r="J34" s="1064"/>
      <c r="K34" s="1064"/>
      <c r="L34" s="1064"/>
      <c r="M34" s="1064"/>
      <c r="N34" s="1064"/>
      <c r="O34" s="1064"/>
      <c r="P34" s="1065"/>
      <c r="Q34" s="1069">
        <v>1363</v>
      </c>
      <c r="R34" s="1070"/>
      <c r="S34" s="1070"/>
      <c r="T34" s="1070"/>
      <c r="U34" s="1070"/>
      <c r="V34" s="1070">
        <v>1444</v>
      </c>
      <c r="W34" s="1070"/>
      <c r="X34" s="1070"/>
      <c r="Y34" s="1070"/>
      <c r="Z34" s="1070"/>
      <c r="AA34" s="1070">
        <v>-81</v>
      </c>
      <c r="AB34" s="1070"/>
      <c r="AC34" s="1070"/>
      <c r="AD34" s="1070"/>
      <c r="AE34" s="1071"/>
      <c r="AF34" s="1045">
        <v>415</v>
      </c>
      <c r="AG34" s="1046"/>
      <c r="AH34" s="1046"/>
      <c r="AI34" s="1046"/>
      <c r="AJ34" s="1047"/>
      <c r="AK34" s="1006">
        <v>811</v>
      </c>
      <c r="AL34" s="997"/>
      <c r="AM34" s="997"/>
      <c r="AN34" s="997"/>
      <c r="AO34" s="997"/>
      <c r="AP34" s="997">
        <v>16502</v>
      </c>
      <c r="AQ34" s="997"/>
      <c r="AR34" s="997"/>
      <c r="AS34" s="997"/>
      <c r="AT34" s="997"/>
      <c r="AU34" s="997">
        <v>14390</v>
      </c>
      <c r="AV34" s="997"/>
      <c r="AW34" s="997"/>
      <c r="AX34" s="997"/>
      <c r="AY34" s="997"/>
      <c r="AZ34" s="1068" t="s">
        <v>541</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10569</v>
      </c>
      <c r="R35" s="1070"/>
      <c r="S35" s="1070"/>
      <c r="T35" s="1070"/>
      <c r="U35" s="1070"/>
      <c r="V35" s="1070">
        <v>11076</v>
      </c>
      <c r="W35" s="1070"/>
      <c r="X35" s="1070"/>
      <c r="Y35" s="1070"/>
      <c r="Z35" s="1070"/>
      <c r="AA35" s="1070">
        <v>-506</v>
      </c>
      <c r="AB35" s="1070"/>
      <c r="AC35" s="1070"/>
      <c r="AD35" s="1070"/>
      <c r="AE35" s="1071"/>
      <c r="AF35" s="1045">
        <v>425</v>
      </c>
      <c r="AG35" s="1046"/>
      <c r="AH35" s="1046"/>
      <c r="AI35" s="1046"/>
      <c r="AJ35" s="1047"/>
      <c r="AK35" s="1006">
        <v>1690</v>
      </c>
      <c r="AL35" s="997"/>
      <c r="AM35" s="997"/>
      <c r="AN35" s="997"/>
      <c r="AO35" s="997"/>
      <c r="AP35" s="997">
        <v>8535</v>
      </c>
      <c r="AQ35" s="997"/>
      <c r="AR35" s="997"/>
      <c r="AS35" s="997"/>
      <c r="AT35" s="997"/>
      <c r="AU35" s="997">
        <v>5505</v>
      </c>
      <c r="AV35" s="997"/>
      <c r="AW35" s="997"/>
      <c r="AX35" s="997"/>
      <c r="AY35" s="997"/>
      <c r="AZ35" s="1068" t="s">
        <v>541</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7</v>
      </c>
      <c r="R36" s="1070"/>
      <c r="S36" s="1070"/>
      <c r="T36" s="1070"/>
      <c r="U36" s="1070"/>
      <c r="V36" s="1070">
        <v>6</v>
      </c>
      <c r="W36" s="1070"/>
      <c r="X36" s="1070"/>
      <c r="Y36" s="1070"/>
      <c r="Z36" s="1070"/>
      <c r="AA36" s="1070">
        <v>1</v>
      </c>
      <c r="AB36" s="1070"/>
      <c r="AC36" s="1070"/>
      <c r="AD36" s="1070"/>
      <c r="AE36" s="1071"/>
      <c r="AF36" s="1045">
        <v>1</v>
      </c>
      <c r="AG36" s="1046"/>
      <c r="AH36" s="1046"/>
      <c r="AI36" s="1046"/>
      <c r="AJ36" s="1047"/>
      <c r="AK36" s="1006" t="s">
        <v>541</v>
      </c>
      <c r="AL36" s="997"/>
      <c r="AM36" s="997"/>
      <c r="AN36" s="997"/>
      <c r="AO36" s="997"/>
      <c r="AP36" s="997" t="s">
        <v>541</v>
      </c>
      <c r="AQ36" s="997"/>
      <c r="AR36" s="997"/>
      <c r="AS36" s="997"/>
      <c r="AT36" s="997"/>
      <c r="AU36" s="997" t="s">
        <v>541</v>
      </c>
      <c r="AV36" s="997"/>
      <c r="AW36" s="997"/>
      <c r="AX36" s="997"/>
      <c r="AY36" s="997"/>
      <c r="AZ36" s="1068" t="s">
        <v>541</v>
      </c>
      <c r="BA36" s="1068"/>
      <c r="BB36" s="1068"/>
      <c r="BC36" s="1068"/>
      <c r="BD36" s="1068"/>
      <c r="BE36" s="1058" t="s">
        <v>391</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392</v>
      </c>
      <c r="C37" s="1064"/>
      <c r="D37" s="1064"/>
      <c r="E37" s="1064"/>
      <c r="F37" s="1064"/>
      <c r="G37" s="1064"/>
      <c r="H37" s="1064"/>
      <c r="I37" s="1064"/>
      <c r="J37" s="1064"/>
      <c r="K37" s="1064"/>
      <c r="L37" s="1064"/>
      <c r="M37" s="1064"/>
      <c r="N37" s="1064"/>
      <c r="O37" s="1064"/>
      <c r="P37" s="1065"/>
      <c r="Q37" s="1069">
        <v>434</v>
      </c>
      <c r="R37" s="1070"/>
      <c r="S37" s="1070"/>
      <c r="T37" s="1070"/>
      <c r="U37" s="1070"/>
      <c r="V37" s="1070">
        <v>428</v>
      </c>
      <c r="W37" s="1070"/>
      <c r="X37" s="1070"/>
      <c r="Y37" s="1070"/>
      <c r="Z37" s="1070"/>
      <c r="AA37" s="1070">
        <v>6</v>
      </c>
      <c r="AB37" s="1070"/>
      <c r="AC37" s="1070"/>
      <c r="AD37" s="1070"/>
      <c r="AE37" s="1071"/>
      <c r="AF37" s="1045">
        <v>6</v>
      </c>
      <c r="AG37" s="1046"/>
      <c r="AH37" s="1046"/>
      <c r="AI37" s="1046"/>
      <c r="AJ37" s="1047"/>
      <c r="AK37" s="1006">
        <v>234</v>
      </c>
      <c r="AL37" s="997"/>
      <c r="AM37" s="997"/>
      <c r="AN37" s="997"/>
      <c r="AO37" s="997"/>
      <c r="AP37" s="997">
        <v>3901</v>
      </c>
      <c r="AQ37" s="997"/>
      <c r="AR37" s="997"/>
      <c r="AS37" s="997"/>
      <c r="AT37" s="997"/>
      <c r="AU37" s="997">
        <v>3101</v>
      </c>
      <c r="AV37" s="997"/>
      <c r="AW37" s="997"/>
      <c r="AX37" s="997"/>
      <c r="AY37" s="997"/>
      <c r="AZ37" s="1068" t="s">
        <v>541</v>
      </c>
      <c r="BA37" s="1068"/>
      <c r="BB37" s="1068"/>
      <c r="BC37" s="1068"/>
      <c r="BD37" s="1068"/>
      <c r="BE37" s="1058" t="s">
        <v>391</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393</v>
      </c>
      <c r="C38" s="1064"/>
      <c r="D38" s="1064"/>
      <c r="E38" s="1064"/>
      <c r="F38" s="1064"/>
      <c r="G38" s="1064"/>
      <c r="H38" s="1064"/>
      <c r="I38" s="1064"/>
      <c r="J38" s="1064"/>
      <c r="K38" s="1064"/>
      <c r="L38" s="1064"/>
      <c r="M38" s="1064"/>
      <c r="N38" s="1064"/>
      <c r="O38" s="1064"/>
      <c r="P38" s="1065"/>
      <c r="Q38" s="1069">
        <v>31</v>
      </c>
      <c r="R38" s="1070"/>
      <c r="S38" s="1070"/>
      <c r="T38" s="1070"/>
      <c r="U38" s="1070"/>
      <c r="V38" s="1070">
        <v>30</v>
      </c>
      <c r="W38" s="1070"/>
      <c r="X38" s="1070"/>
      <c r="Y38" s="1070"/>
      <c r="Z38" s="1070"/>
      <c r="AA38" s="1070">
        <v>1</v>
      </c>
      <c r="AB38" s="1070"/>
      <c r="AC38" s="1070"/>
      <c r="AD38" s="1070"/>
      <c r="AE38" s="1071"/>
      <c r="AF38" s="1045">
        <v>1</v>
      </c>
      <c r="AG38" s="1046"/>
      <c r="AH38" s="1046"/>
      <c r="AI38" s="1046"/>
      <c r="AJ38" s="1047"/>
      <c r="AK38" s="1006">
        <v>17</v>
      </c>
      <c r="AL38" s="997"/>
      <c r="AM38" s="997"/>
      <c r="AN38" s="997"/>
      <c r="AO38" s="997"/>
      <c r="AP38" s="997">
        <v>148</v>
      </c>
      <c r="AQ38" s="997"/>
      <c r="AR38" s="997"/>
      <c r="AS38" s="997"/>
      <c r="AT38" s="997"/>
      <c r="AU38" s="997">
        <v>117</v>
      </c>
      <c r="AV38" s="997"/>
      <c r="AW38" s="997"/>
      <c r="AX38" s="997"/>
      <c r="AY38" s="997"/>
      <c r="AZ38" s="1068" t="s">
        <v>541</v>
      </c>
      <c r="BA38" s="1068"/>
      <c r="BB38" s="1068"/>
      <c r="BC38" s="1068"/>
      <c r="BD38" s="1068"/>
      <c r="BE38" s="1058" t="s">
        <v>391</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369</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3759</v>
      </c>
      <c r="AG63" s="985"/>
      <c r="AH63" s="985"/>
      <c r="AI63" s="985"/>
      <c r="AJ63" s="1056"/>
      <c r="AK63" s="1057"/>
      <c r="AL63" s="989"/>
      <c r="AM63" s="989"/>
      <c r="AN63" s="989"/>
      <c r="AO63" s="989"/>
      <c r="AP63" s="985">
        <v>36383</v>
      </c>
      <c r="AQ63" s="985"/>
      <c r="AR63" s="985"/>
      <c r="AS63" s="985"/>
      <c r="AT63" s="985"/>
      <c r="AU63" s="985">
        <v>25055</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397</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538</v>
      </c>
      <c r="AL70" s="997"/>
      <c r="AM70" s="997"/>
      <c r="AN70" s="997"/>
      <c r="AO70" s="997"/>
      <c r="AP70" s="997" t="s">
        <v>541</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538</v>
      </c>
      <c r="AL71" s="997"/>
      <c r="AM71" s="997"/>
      <c r="AN71" s="997"/>
      <c r="AO71" s="997"/>
      <c r="AP71" s="997" t="s">
        <v>538</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538</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9287</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283</v>
      </c>
      <c r="AG109" s="918"/>
      <c r="AH109" s="918"/>
      <c r="AI109" s="918"/>
      <c r="AJ109" s="919"/>
      <c r="AK109" s="920" t="s">
        <v>282</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283</v>
      </c>
      <c r="BW109" s="918"/>
      <c r="BX109" s="918"/>
      <c r="BY109" s="918"/>
      <c r="BZ109" s="919"/>
      <c r="CA109" s="920" t="s">
        <v>282</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283</v>
      </c>
      <c r="DM109" s="918"/>
      <c r="DN109" s="918"/>
      <c r="DO109" s="918"/>
      <c r="DP109" s="919"/>
      <c r="DQ109" s="920" t="s">
        <v>282</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3749361</v>
      </c>
      <c r="AB110" s="903"/>
      <c r="AC110" s="903"/>
      <c r="AD110" s="903"/>
      <c r="AE110" s="904"/>
      <c r="AF110" s="905">
        <v>3530942</v>
      </c>
      <c r="AG110" s="903"/>
      <c r="AH110" s="903"/>
      <c r="AI110" s="903"/>
      <c r="AJ110" s="904"/>
      <c r="AK110" s="905">
        <v>3273720</v>
      </c>
      <c r="AL110" s="903"/>
      <c r="AM110" s="903"/>
      <c r="AN110" s="903"/>
      <c r="AO110" s="904"/>
      <c r="AP110" s="906">
        <v>17.100000000000001</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32078735</v>
      </c>
      <c r="BR110" s="830"/>
      <c r="BS110" s="830"/>
      <c r="BT110" s="830"/>
      <c r="BU110" s="830"/>
      <c r="BV110" s="830">
        <v>31759591</v>
      </c>
      <c r="BW110" s="830"/>
      <c r="BX110" s="830"/>
      <c r="BY110" s="830"/>
      <c r="BZ110" s="830"/>
      <c r="CA110" s="830">
        <v>31544151</v>
      </c>
      <c r="CB110" s="830"/>
      <c r="CC110" s="830"/>
      <c r="CD110" s="830"/>
      <c r="CE110" s="830"/>
      <c r="CF110" s="891">
        <v>164.8</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1208903</v>
      </c>
      <c r="DH110" s="830"/>
      <c r="DI110" s="830"/>
      <c r="DJ110" s="830"/>
      <c r="DK110" s="830"/>
      <c r="DL110" s="830">
        <v>1018031</v>
      </c>
      <c r="DM110" s="830"/>
      <c r="DN110" s="830"/>
      <c r="DO110" s="830"/>
      <c r="DP110" s="830"/>
      <c r="DQ110" s="830">
        <v>827159</v>
      </c>
      <c r="DR110" s="830"/>
      <c r="DS110" s="830"/>
      <c r="DT110" s="830"/>
      <c r="DU110" s="830"/>
      <c r="DV110" s="831">
        <v>4.3</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1301090</v>
      </c>
      <c r="BR111" s="801"/>
      <c r="BS111" s="801"/>
      <c r="BT111" s="801"/>
      <c r="BU111" s="801"/>
      <c r="BV111" s="801">
        <v>1095889</v>
      </c>
      <c r="BW111" s="801"/>
      <c r="BX111" s="801"/>
      <c r="BY111" s="801"/>
      <c r="BZ111" s="801"/>
      <c r="CA111" s="801">
        <v>892040</v>
      </c>
      <c r="CB111" s="801"/>
      <c r="CC111" s="801"/>
      <c r="CD111" s="801"/>
      <c r="CE111" s="801"/>
      <c r="CF111" s="878">
        <v>4.7</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24885028</v>
      </c>
      <c r="BR112" s="801"/>
      <c r="BS112" s="801"/>
      <c r="BT112" s="801"/>
      <c r="BU112" s="801"/>
      <c r="BV112" s="801">
        <v>26055732</v>
      </c>
      <c r="BW112" s="801"/>
      <c r="BX112" s="801"/>
      <c r="BY112" s="801"/>
      <c r="BZ112" s="801"/>
      <c r="CA112" s="801">
        <v>25054860</v>
      </c>
      <c r="CB112" s="801"/>
      <c r="CC112" s="801"/>
      <c r="CD112" s="801"/>
      <c r="CE112" s="801"/>
      <c r="CF112" s="878">
        <v>130.9</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1739451</v>
      </c>
      <c r="AB113" s="939"/>
      <c r="AC113" s="939"/>
      <c r="AD113" s="939"/>
      <c r="AE113" s="940"/>
      <c r="AF113" s="941">
        <v>1555774</v>
      </c>
      <c r="AG113" s="939"/>
      <c r="AH113" s="939"/>
      <c r="AI113" s="939"/>
      <c r="AJ113" s="940"/>
      <c r="AK113" s="941">
        <v>1661425</v>
      </c>
      <c r="AL113" s="939"/>
      <c r="AM113" s="939"/>
      <c r="AN113" s="939"/>
      <c r="AO113" s="940"/>
      <c r="AP113" s="942">
        <v>8.6999999999999993</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t="s">
        <v>110</v>
      </c>
      <c r="BR113" s="801"/>
      <c r="BS113" s="801"/>
      <c r="BT113" s="801"/>
      <c r="BU113" s="801"/>
      <c r="BV113" s="801" t="s">
        <v>110</v>
      </c>
      <c r="BW113" s="801"/>
      <c r="BX113" s="801"/>
      <c r="BY113" s="801"/>
      <c r="BZ113" s="801"/>
      <c r="CA113" s="801" t="s">
        <v>110</v>
      </c>
      <c r="CB113" s="801"/>
      <c r="CC113" s="801"/>
      <c r="CD113" s="801"/>
      <c r="CE113" s="801"/>
      <c r="CF113" s="878" t="s">
        <v>110</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t="s">
        <v>110</v>
      </c>
      <c r="AL114" s="814"/>
      <c r="AM114" s="814"/>
      <c r="AN114" s="814"/>
      <c r="AO114" s="815"/>
      <c r="AP114" s="784" t="s">
        <v>110</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5418161</v>
      </c>
      <c r="BR114" s="801"/>
      <c r="BS114" s="801"/>
      <c r="BT114" s="801"/>
      <c r="BU114" s="801"/>
      <c r="BV114" s="801">
        <v>7068771</v>
      </c>
      <c r="BW114" s="801"/>
      <c r="BX114" s="801"/>
      <c r="BY114" s="801"/>
      <c r="BZ114" s="801"/>
      <c r="CA114" s="801">
        <v>6451100</v>
      </c>
      <c r="CB114" s="801"/>
      <c r="CC114" s="801"/>
      <c r="CD114" s="801"/>
      <c r="CE114" s="801"/>
      <c r="CF114" s="878">
        <v>33.700000000000003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207495</v>
      </c>
      <c r="AB115" s="939"/>
      <c r="AC115" s="939"/>
      <c r="AD115" s="939"/>
      <c r="AE115" s="940"/>
      <c r="AF115" s="941">
        <v>205534</v>
      </c>
      <c r="AG115" s="939"/>
      <c r="AH115" s="939"/>
      <c r="AI115" s="939"/>
      <c r="AJ115" s="940"/>
      <c r="AK115" s="941">
        <v>204006</v>
      </c>
      <c r="AL115" s="939"/>
      <c r="AM115" s="939"/>
      <c r="AN115" s="939"/>
      <c r="AO115" s="940"/>
      <c r="AP115" s="942">
        <v>1.1000000000000001</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92187</v>
      </c>
      <c r="DH116" s="814"/>
      <c r="DI116" s="814"/>
      <c r="DJ116" s="814"/>
      <c r="DK116" s="815"/>
      <c r="DL116" s="816">
        <v>77858</v>
      </c>
      <c r="DM116" s="814"/>
      <c r="DN116" s="814"/>
      <c r="DO116" s="814"/>
      <c r="DP116" s="815"/>
      <c r="DQ116" s="816">
        <v>64881</v>
      </c>
      <c r="DR116" s="814"/>
      <c r="DS116" s="814"/>
      <c r="DT116" s="814"/>
      <c r="DU116" s="815"/>
      <c r="DV116" s="784">
        <v>0.3</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5696307</v>
      </c>
      <c r="AB117" s="925"/>
      <c r="AC117" s="925"/>
      <c r="AD117" s="925"/>
      <c r="AE117" s="926"/>
      <c r="AF117" s="928">
        <v>5292250</v>
      </c>
      <c r="AG117" s="925"/>
      <c r="AH117" s="925"/>
      <c r="AI117" s="925"/>
      <c r="AJ117" s="926"/>
      <c r="AK117" s="928">
        <v>5139151</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283</v>
      </c>
      <c r="AG118" s="918"/>
      <c r="AH118" s="918"/>
      <c r="AI118" s="918"/>
      <c r="AJ118" s="919"/>
      <c r="AK118" s="920" t="s">
        <v>282</v>
      </c>
      <c r="AL118" s="918"/>
      <c r="AM118" s="918"/>
      <c r="AN118" s="918"/>
      <c r="AO118" s="919"/>
      <c r="AP118" s="921" t="s">
        <v>409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437</v>
      </c>
      <c r="BP118" s="868"/>
      <c r="BQ118" s="887">
        <v>63683014</v>
      </c>
      <c r="BR118" s="888"/>
      <c r="BS118" s="888"/>
      <c r="BT118" s="888"/>
      <c r="BU118" s="888"/>
      <c r="BV118" s="888">
        <v>65979983</v>
      </c>
      <c r="BW118" s="888"/>
      <c r="BX118" s="888"/>
      <c r="BY118" s="888"/>
      <c r="BZ118" s="888"/>
      <c r="CA118" s="888">
        <v>63942151</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190872</v>
      </c>
      <c r="AB119" s="903"/>
      <c r="AC119" s="903"/>
      <c r="AD119" s="903"/>
      <c r="AE119" s="904"/>
      <c r="AF119" s="905">
        <v>190872</v>
      </c>
      <c r="AG119" s="903"/>
      <c r="AH119" s="903"/>
      <c r="AI119" s="903"/>
      <c r="AJ119" s="904"/>
      <c r="AK119" s="905">
        <v>190872</v>
      </c>
      <c r="AL119" s="903"/>
      <c r="AM119" s="903"/>
      <c r="AN119" s="903"/>
      <c r="AO119" s="904"/>
      <c r="AP119" s="906">
        <v>1</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6395446</v>
      </c>
      <c r="BR119" s="830"/>
      <c r="BS119" s="830"/>
      <c r="BT119" s="830"/>
      <c r="BU119" s="830"/>
      <c r="BV119" s="830">
        <v>5885658</v>
      </c>
      <c r="BW119" s="830"/>
      <c r="BX119" s="830"/>
      <c r="BY119" s="830"/>
      <c r="BZ119" s="830"/>
      <c r="CA119" s="830">
        <v>7217233</v>
      </c>
      <c r="CB119" s="830"/>
      <c r="CC119" s="830"/>
      <c r="CD119" s="830"/>
      <c r="CE119" s="830"/>
      <c r="CF119" s="891">
        <v>37.700000000000003</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2370113</v>
      </c>
      <c r="BR120" s="801"/>
      <c r="BS120" s="801"/>
      <c r="BT120" s="801"/>
      <c r="BU120" s="801"/>
      <c r="BV120" s="801">
        <v>2340479</v>
      </c>
      <c r="BW120" s="801"/>
      <c r="BX120" s="801"/>
      <c r="BY120" s="801"/>
      <c r="BZ120" s="801"/>
      <c r="CA120" s="801">
        <v>2459258</v>
      </c>
      <c r="CB120" s="801"/>
      <c r="CC120" s="801"/>
      <c r="CD120" s="801"/>
      <c r="CE120" s="801"/>
      <c r="CF120" s="878">
        <v>12.8</v>
      </c>
      <c r="CG120" s="879"/>
      <c r="CH120" s="879"/>
      <c r="CI120" s="879"/>
      <c r="CJ120" s="879"/>
      <c r="CK120" s="880" t="s">
        <v>443</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13839275</v>
      </c>
      <c r="DH120" s="830"/>
      <c r="DI120" s="830"/>
      <c r="DJ120" s="830"/>
      <c r="DK120" s="830"/>
      <c r="DL120" s="830">
        <v>14794672</v>
      </c>
      <c r="DM120" s="830"/>
      <c r="DN120" s="830"/>
      <c r="DO120" s="830"/>
      <c r="DP120" s="830"/>
      <c r="DQ120" s="830">
        <v>14390144</v>
      </c>
      <c r="DR120" s="830"/>
      <c r="DS120" s="830"/>
      <c r="DT120" s="830"/>
      <c r="DU120" s="830"/>
      <c r="DV120" s="831">
        <v>75.2</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36898055</v>
      </c>
      <c r="BR121" s="888"/>
      <c r="BS121" s="888"/>
      <c r="BT121" s="888"/>
      <c r="BU121" s="888"/>
      <c r="BV121" s="888">
        <v>37361267</v>
      </c>
      <c r="BW121" s="888"/>
      <c r="BX121" s="888"/>
      <c r="BY121" s="888"/>
      <c r="BZ121" s="888"/>
      <c r="CA121" s="888">
        <v>37422748</v>
      </c>
      <c r="CB121" s="888"/>
      <c r="CC121" s="888"/>
      <c r="CD121" s="888"/>
      <c r="CE121" s="888"/>
      <c r="CF121" s="889">
        <v>195.5</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5588984</v>
      </c>
      <c r="DH121" s="801"/>
      <c r="DI121" s="801"/>
      <c r="DJ121" s="801"/>
      <c r="DK121" s="801"/>
      <c r="DL121" s="801">
        <v>5900763</v>
      </c>
      <c r="DM121" s="801"/>
      <c r="DN121" s="801"/>
      <c r="DO121" s="801"/>
      <c r="DP121" s="801"/>
      <c r="DQ121" s="801">
        <v>5504801</v>
      </c>
      <c r="DR121" s="801"/>
      <c r="DS121" s="801"/>
      <c r="DT121" s="801"/>
      <c r="DU121" s="801"/>
      <c r="DV121" s="853">
        <v>28.8</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45663614</v>
      </c>
      <c r="BR122" s="870"/>
      <c r="BS122" s="870"/>
      <c r="BT122" s="870"/>
      <c r="BU122" s="870"/>
      <c r="BV122" s="870">
        <v>45587404</v>
      </c>
      <c r="BW122" s="870"/>
      <c r="BX122" s="870"/>
      <c r="BY122" s="870"/>
      <c r="BZ122" s="870"/>
      <c r="CA122" s="870">
        <v>47099239</v>
      </c>
      <c r="CB122" s="870"/>
      <c r="CC122" s="870"/>
      <c r="CD122" s="870"/>
      <c r="CE122" s="870"/>
      <c r="CF122" s="773"/>
      <c r="CG122" s="774"/>
      <c r="CH122" s="774"/>
      <c r="CI122" s="774"/>
      <c r="CJ122" s="871"/>
      <c r="CK122" s="881"/>
      <c r="CL122" s="842"/>
      <c r="CM122" s="842"/>
      <c r="CN122" s="842"/>
      <c r="CO122" s="843"/>
      <c r="CP122" s="858" t="s">
        <v>392</v>
      </c>
      <c r="CQ122" s="859"/>
      <c r="CR122" s="859"/>
      <c r="CS122" s="859"/>
      <c r="CT122" s="859"/>
      <c r="CU122" s="859"/>
      <c r="CV122" s="859"/>
      <c r="CW122" s="859"/>
      <c r="CX122" s="859"/>
      <c r="CY122" s="859"/>
      <c r="CZ122" s="859"/>
      <c r="DA122" s="859"/>
      <c r="DB122" s="859"/>
      <c r="DC122" s="859"/>
      <c r="DD122" s="859"/>
      <c r="DE122" s="859"/>
      <c r="DF122" s="860"/>
      <c r="DG122" s="800">
        <v>3321139</v>
      </c>
      <c r="DH122" s="801"/>
      <c r="DI122" s="801"/>
      <c r="DJ122" s="801"/>
      <c r="DK122" s="801"/>
      <c r="DL122" s="801">
        <v>3240024</v>
      </c>
      <c r="DM122" s="801"/>
      <c r="DN122" s="801"/>
      <c r="DO122" s="801"/>
      <c r="DP122" s="801"/>
      <c r="DQ122" s="801">
        <v>3101006</v>
      </c>
      <c r="DR122" s="801"/>
      <c r="DS122" s="801"/>
      <c r="DT122" s="801"/>
      <c r="DU122" s="801"/>
      <c r="DV122" s="853">
        <v>16.2</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93.9</v>
      </c>
      <c r="BR123" s="862"/>
      <c r="BS123" s="862"/>
      <c r="BT123" s="862"/>
      <c r="BU123" s="862"/>
      <c r="BV123" s="862">
        <v>108.3</v>
      </c>
      <c r="BW123" s="862"/>
      <c r="BX123" s="862"/>
      <c r="BY123" s="862"/>
      <c r="BZ123" s="862"/>
      <c r="CA123" s="862">
        <v>87.9</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1645426</v>
      </c>
      <c r="DH123" s="814"/>
      <c r="DI123" s="814"/>
      <c r="DJ123" s="814"/>
      <c r="DK123" s="815"/>
      <c r="DL123" s="816">
        <v>1683702</v>
      </c>
      <c r="DM123" s="814"/>
      <c r="DN123" s="814"/>
      <c r="DO123" s="814"/>
      <c r="DP123" s="815"/>
      <c r="DQ123" s="816">
        <v>1710166</v>
      </c>
      <c r="DR123" s="814"/>
      <c r="DS123" s="814"/>
      <c r="DT123" s="814"/>
      <c r="DU123" s="815"/>
      <c r="DV123" s="784">
        <v>8.9</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490204</v>
      </c>
      <c r="DH124" s="747"/>
      <c r="DI124" s="747"/>
      <c r="DJ124" s="747"/>
      <c r="DK124" s="748"/>
      <c r="DL124" s="749">
        <v>436571</v>
      </c>
      <c r="DM124" s="747"/>
      <c r="DN124" s="747"/>
      <c r="DO124" s="747"/>
      <c r="DP124" s="748"/>
      <c r="DQ124" s="749">
        <v>348743</v>
      </c>
      <c r="DR124" s="747"/>
      <c r="DS124" s="747"/>
      <c r="DT124" s="747"/>
      <c r="DU124" s="748"/>
      <c r="DV124" s="837">
        <v>1.8</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16623</v>
      </c>
      <c r="AB126" s="814"/>
      <c r="AC126" s="814"/>
      <c r="AD126" s="814"/>
      <c r="AE126" s="815"/>
      <c r="AF126" s="816">
        <v>14662</v>
      </c>
      <c r="AG126" s="814"/>
      <c r="AH126" s="814"/>
      <c r="AI126" s="814"/>
      <c r="AJ126" s="815"/>
      <c r="AK126" s="816">
        <v>13134</v>
      </c>
      <c r="AL126" s="814"/>
      <c r="AM126" s="814"/>
      <c r="AN126" s="814"/>
      <c r="AO126" s="815"/>
      <c r="AP126" s="784">
        <v>0.1</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457</v>
      </c>
      <c r="AY127" s="788"/>
      <c r="AZ127" s="788"/>
      <c r="BA127" s="788"/>
      <c r="BB127" s="788"/>
      <c r="BC127" s="788"/>
      <c r="BD127" s="788"/>
      <c r="BE127" s="789"/>
      <c r="BF127" s="790" t="s">
        <v>110</v>
      </c>
      <c r="BG127" s="791"/>
      <c r="BH127" s="791"/>
      <c r="BI127" s="791"/>
      <c r="BJ127" s="791"/>
      <c r="BK127" s="791"/>
      <c r="BL127" s="792"/>
      <c r="BM127" s="790">
        <v>12.29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199527</v>
      </c>
      <c r="AB128" s="754"/>
      <c r="AC128" s="754"/>
      <c r="AD128" s="754"/>
      <c r="AE128" s="755"/>
      <c r="AF128" s="756">
        <v>201226</v>
      </c>
      <c r="AG128" s="754"/>
      <c r="AH128" s="754"/>
      <c r="AI128" s="754"/>
      <c r="AJ128" s="755"/>
      <c r="AK128" s="756">
        <v>196686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110</v>
      </c>
      <c r="BG128" s="821"/>
      <c r="BH128" s="821"/>
      <c r="BI128" s="821"/>
      <c r="BJ128" s="821"/>
      <c r="BK128" s="821"/>
      <c r="BL128" s="822"/>
      <c r="BM128" s="820">
        <v>17.29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22409997</v>
      </c>
      <c r="AB129" s="814"/>
      <c r="AC129" s="814"/>
      <c r="AD129" s="814"/>
      <c r="AE129" s="815"/>
      <c r="AF129" s="816">
        <v>22065225</v>
      </c>
      <c r="AG129" s="814"/>
      <c r="AH129" s="814"/>
      <c r="AI129" s="814"/>
      <c r="AJ129" s="815"/>
      <c r="AK129" s="816">
        <v>22244565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3153364</v>
      </c>
      <c r="AB130" s="814"/>
      <c r="AC130" s="814"/>
      <c r="AD130" s="814"/>
      <c r="AE130" s="815"/>
      <c r="AF130" s="816">
        <v>3166255</v>
      </c>
      <c r="AG130" s="814"/>
      <c r="AH130" s="814"/>
      <c r="AI130" s="814"/>
      <c r="AJ130" s="815"/>
      <c r="AK130" s="816">
        <v>3099918</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87.9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19256633</v>
      </c>
      <c r="AB131" s="747"/>
      <c r="AC131" s="747"/>
      <c r="AD131" s="747"/>
      <c r="AE131" s="748"/>
      <c r="AF131" s="749">
        <v>18898970</v>
      </c>
      <c r="AG131" s="747"/>
      <c r="AH131" s="747"/>
      <c r="AI131" s="747"/>
      <c r="AJ131" s="748"/>
      <c r="AK131" s="749">
        <v>19144647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12.16939638</v>
      </c>
      <c r="AB132" s="770"/>
      <c r="AC132" s="770"/>
      <c r="AD132" s="770"/>
      <c r="AE132" s="771"/>
      <c r="AF132" s="772">
        <v>10.18451799</v>
      </c>
      <c r="AG132" s="770"/>
      <c r="AH132" s="770"/>
      <c r="AI132" s="770"/>
      <c r="AJ132" s="771"/>
      <c r="AK132" s="772">
        <v>9.6243438680000004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13.4</v>
      </c>
      <c r="AB133" s="779"/>
      <c r="AC133" s="779"/>
      <c r="AD133" s="779"/>
      <c r="AE133" s="780"/>
      <c r="AF133" s="778">
        <v>11.6</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5722937</v>
      </c>
      <c r="L9" s="264">
        <v>75552</v>
      </c>
      <c r="M9" s="265">
        <v>62416</v>
      </c>
      <c r="N9" s="266">
        <v>21</v>
      </c>
    </row>
    <row r="10" spans="1:16">
      <c r="A10" s="248"/>
      <c r="B10" s="244"/>
      <c r="C10" s="244"/>
      <c r="D10" s="244"/>
      <c r="E10" s="244"/>
      <c r="F10" s="244"/>
      <c r="G10" s="1163" t="s">
        <v>480</v>
      </c>
      <c r="H10" s="1164"/>
      <c r="I10" s="1164"/>
      <c r="J10" s="1165"/>
      <c r="K10" s="267">
        <v>336140</v>
      </c>
      <c r="L10" s="268">
        <v>4438</v>
      </c>
      <c r="M10" s="269">
        <v>5506</v>
      </c>
      <c r="N10" s="270">
        <v>-19.399999999999999</v>
      </c>
    </row>
    <row r="11" spans="1:16" ht="13.5" customHeight="1">
      <c r="A11" s="248"/>
      <c r="B11" s="244"/>
      <c r="C11" s="244"/>
      <c r="D11" s="244"/>
      <c r="E11" s="244"/>
      <c r="F11" s="244"/>
      <c r="G11" s="1163" t="s">
        <v>481</v>
      </c>
      <c r="H11" s="1164"/>
      <c r="I11" s="1164"/>
      <c r="J11" s="1165"/>
      <c r="K11" s="267">
        <v>33366</v>
      </c>
      <c r="L11" s="268">
        <v>440</v>
      </c>
      <c r="M11" s="269">
        <v>5414</v>
      </c>
      <c r="N11" s="270">
        <v>-91.9</v>
      </c>
    </row>
    <row r="12" spans="1:16" ht="13.5" customHeight="1">
      <c r="A12" s="248"/>
      <c r="B12" s="244"/>
      <c r="C12" s="244"/>
      <c r="D12" s="244"/>
      <c r="E12" s="244"/>
      <c r="F12" s="244"/>
      <c r="G12" s="1163" t="s">
        <v>482</v>
      </c>
      <c r="H12" s="1164"/>
      <c r="I12" s="1164"/>
      <c r="J12" s="1165"/>
      <c r="K12" s="267">
        <v>140014</v>
      </c>
      <c r="L12" s="268">
        <v>1848</v>
      </c>
      <c r="M12" s="269">
        <v>1117</v>
      </c>
      <c r="N12" s="270">
        <v>65.400000000000006</v>
      </c>
    </row>
    <row r="13" spans="1:16" ht="13.5" customHeight="1">
      <c r="A13" s="248"/>
      <c r="B13" s="244"/>
      <c r="C13" s="244"/>
      <c r="D13" s="244"/>
      <c r="E13" s="244"/>
      <c r="F13" s="244"/>
      <c r="G13" s="1163" t="s">
        <v>483</v>
      </c>
      <c r="H13" s="1164"/>
      <c r="I13" s="1164"/>
      <c r="J13" s="1165"/>
      <c r="K13" s="267" t="s">
        <v>484</v>
      </c>
      <c r="L13" s="268" t="s">
        <v>484</v>
      </c>
      <c r="M13" s="269">
        <v>0</v>
      </c>
      <c r="N13" s="270" t="s">
        <v>484</v>
      </c>
    </row>
    <row r="14" spans="1:16" ht="13.5" customHeight="1">
      <c r="A14" s="248"/>
      <c r="B14" s="244"/>
      <c r="C14" s="244"/>
      <c r="D14" s="244"/>
      <c r="E14" s="244"/>
      <c r="F14" s="244"/>
      <c r="G14" s="1163" t="s">
        <v>485</v>
      </c>
      <c r="H14" s="1164"/>
      <c r="I14" s="1164"/>
      <c r="J14" s="1165"/>
      <c r="K14" s="267">
        <v>235494</v>
      </c>
      <c r="L14" s="268">
        <v>3109</v>
      </c>
      <c r="M14" s="269">
        <v>2298</v>
      </c>
      <c r="N14" s="270">
        <v>35.299999999999997</v>
      </c>
    </row>
    <row r="15" spans="1:16" ht="13.5" customHeight="1">
      <c r="A15" s="248"/>
      <c r="B15" s="244"/>
      <c r="C15" s="244"/>
      <c r="D15" s="244"/>
      <c r="E15" s="244"/>
      <c r="F15" s="244"/>
      <c r="G15" s="1163" t="s">
        <v>486</v>
      </c>
      <c r="H15" s="1164"/>
      <c r="I15" s="1164"/>
      <c r="J15" s="1165"/>
      <c r="K15" s="267">
        <v>218581</v>
      </c>
      <c r="L15" s="268">
        <v>2886</v>
      </c>
      <c r="M15" s="269">
        <v>1592</v>
      </c>
      <c r="N15" s="270">
        <v>81.3</v>
      </c>
    </row>
    <row r="16" spans="1:16">
      <c r="A16" s="248"/>
      <c r="B16" s="244"/>
      <c r="C16" s="244"/>
      <c r="D16" s="244"/>
      <c r="E16" s="244"/>
      <c r="F16" s="244"/>
      <c r="G16" s="1166" t="s">
        <v>487</v>
      </c>
      <c r="H16" s="1167"/>
      <c r="I16" s="1167"/>
      <c r="J16" s="1168"/>
      <c r="K16" s="268">
        <v>-673168</v>
      </c>
      <c r="L16" s="268">
        <v>-8887</v>
      </c>
      <c r="M16" s="269">
        <v>-6284</v>
      </c>
      <c r="N16" s="270">
        <v>41.4</v>
      </c>
    </row>
    <row r="17" spans="1:16">
      <c r="A17" s="248"/>
      <c r="B17" s="244"/>
      <c r="C17" s="244"/>
      <c r="D17" s="244"/>
      <c r="E17" s="244"/>
      <c r="F17" s="244"/>
      <c r="G17" s="1166" t="s">
        <v>166</v>
      </c>
      <c r="H17" s="1167"/>
      <c r="I17" s="1167"/>
      <c r="J17" s="1168"/>
      <c r="K17" s="268">
        <v>6013364</v>
      </c>
      <c r="L17" s="268">
        <v>79386</v>
      </c>
      <c r="M17" s="269">
        <v>72059</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8.7799999999999994</v>
      </c>
      <c r="L21" s="281">
        <v>7.1</v>
      </c>
      <c r="M21" s="282">
        <v>1.68</v>
      </c>
      <c r="N21" s="249"/>
      <c r="O21" s="283"/>
      <c r="P21" s="279"/>
    </row>
    <row r="22" spans="1:16" s="284" customFormat="1">
      <c r="A22" s="279"/>
      <c r="B22" s="249"/>
      <c r="C22" s="249"/>
      <c r="D22" s="249"/>
      <c r="E22" s="249"/>
      <c r="F22" s="249"/>
      <c r="G22" s="1160" t="s">
        <v>493</v>
      </c>
      <c r="H22" s="1161"/>
      <c r="I22" s="1161"/>
      <c r="J22" s="1162"/>
      <c r="K22" s="285">
        <v>99</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3273720</v>
      </c>
      <c r="L32" s="294">
        <v>43219</v>
      </c>
      <c r="M32" s="295">
        <v>39864</v>
      </c>
      <c r="N32" s="296">
        <v>8.4</v>
      </c>
    </row>
    <row r="33" spans="1:16" ht="13.5" customHeight="1">
      <c r="A33" s="248"/>
      <c r="B33" s="244"/>
      <c r="C33" s="244"/>
      <c r="D33" s="244"/>
      <c r="E33" s="244"/>
      <c r="F33" s="244"/>
      <c r="G33" s="1151" t="s">
        <v>498</v>
      </c>
      <c r="H33" s="1152"/>
      <c r="I33" s="1152"/>
      <c r="J33" s="1153"/>
      <c r="K33" s="294" t="s">
        <v>484</v>
      </c>
      <c r="L33" s="294" t="s">
        <v>484</v>
      </c>
      <c r="M33" s="295">
        <v>3</v>
      </c>
      <c r="N33" s="296" t="s">
        <v>484</v>
      </c>
    </row>
    <row r="34" spans="1:16" ht="27" customHeight="1">
      <c r="A34" s="248"/>
      <c r="B34" s="244"/>
      <c r="C34" s="244"/>
      <c r="D34" s="244"/>
      <c r="E34" s="244"/>
      <c r="F34" s="244"/>
      <c r="G34" s="1151" t="s">
        <v>499</v>
      </c>
      <c r="H34" s="1152"/>
      <c r="I34" s="1152"/>
      <c r="J34" s="1153"/>
      <c r="K34" s="294" t="s">
        <v>484</v>
      </c>
      <c r="L34" s="294" t="s">
        <v>484</v>
      </c>
      <c r="M34" s="295">
        <v>79</v>
      </c>
      <c r="N34" s="296" t="s">
        <v>484</v>
      </c>
    </row>
    <row r="35" spans="1:16" ht="27" customHeight="1">
      <c r="A35" s="248"/>
      <c r="B35" s="244"/>
      <c r="C35" s="244"/>
      <c r="D35" s="244"/>
      <c r="E35" s="244"/>
      <c r="F35" s="244"/>
      <c r="G35" s="1151" t="s">
        <v>500</v>
      </c>
      <c r="H35" s="1152"/>
      <c r="I35" s="1152"/>
      <c r="J35" s="1153"/>
      <c r="K35" s="294">
        <v>1661425</v>
      </c>
      <c r="L35" s="294">
        <v>21934</v>
      </c>
      <c r="M35" s="295">
        <v>14090</v>
      </c>
      <c r="N35" s="296">
        <v>55.7</v>
      </c>
    </row>
    <row r="36" spans="1:16" ht="27" customHeight="1">
      <c r="A36" s="248"/>
      <c r="B36" s="244"/>
      <c r="C36" s="244"/>
      <c r="D36" s="244"/>
      <c r="E36" s="244"/>
      <c r="F36" s="244"/>
      <c r="G36" s="1151" t="s">
        <v>501</v>
      </c>
      <c r="H36" s="1152"/>
      <c r="I36" s="1152"/>
      <c r="J36" s="1153"/>
      <c r="K36" s="294" t="s">
        <v>484</v>
      </c>
      <c r="L36" s="294" t="s">
        <v>484</v>
      </c>
      <c r="M36" s="295">
        <v>1791</v>
      </c>
      <c r="N36" s="296" t="s">
        <v>484</v>
      </c>
    </row>
    <row r="37" spans="1:16" ht="13.5" customHeight="1">
      <c r="A37" s="248"/>
      <c r="B37" s="244"/>
      <c r="C37" s="244"/>
      <c r="D37" s="244"/>
      <c r="E37" s="244"/>
      <c r="F37" s="244"/>
      <c r="G37" s="1151" t="s">
        <v>502</v>
      </c>
      <c r="H37" s="1152"/>
      <c r="I37" s="1152"/>
      <c r="J37" s="1153"/>
      <c r="K37" s="294">
        <v>204006</v>
      </c>
      <c r="L37" s="294">
        <v>2693</v>
      </c>
      <c r="M37" s="295">
        <v>866</v>
      </c>
      <c r="N37" s="296">
        <v>211</v>
      </c>
    </row>
    <row r="38" spans="1:16" ht="27" customHeight="1">
      <c r="A38" s="248"/>
      <c r="B38" s="244"/>
      <c r="C38" s="244"/>
      <c r="D38" s="244"/>
      <c r="E38" s="244"/>
      <c r="F38" s="244"/>
      <c r="G38" s="1154" t="s">
        <v>503</v>
      </c>
      <c r="H38" s="1155"/>
      <c r="I38" s="1155"/>
      <c r="J38" s="1156"/>
      <c r="K38" s="297" t="s">
        <v>484</v>
      </c>
      <c r="L38" s="297" t="s">
        <v>484</v>
      </c>
      <c r="M38" s="298">
        <v>3</v>
      </c>
      <c r="N38" s="299" t="s">
        <v>484</v>
      </c>
      <c r="O38" s="293"/>
    </row>
    <row r="39" spans="1:16">
      <c r="A39" s="248"/>
      <c r="B39" s="244"/>
      <c r="C39" s="244"/>
      <c r="D39" s="244"/>
      <c r="E39" s="244"/>
      <c r="F39" s="244"/>
      <c r="G39" s="1154" t="s">
        <v>504</v>
      </c>
      <c r="H39" s="1155"/>
      <c r="I39" s="1155"/>
      <c r="J39" s="1156"/>
      <c r="K39" s="300">
        <v>-196686</v>
      </c>
      <c r="L39" s="300">
        <v>-2597</v>
      </c>
      <c r="M39" s="301">
        <v>-5541</v>
      </c>
      <c r="N39" s="302">
        <v>-53.1</v>
      </c>
      <c r="O39" s="293"/>
    </row>
    <row r="40" spans="1:16" ht="27" customHeight="1">
      <c r="A40" s="248"/>
      <c r="B40" s="244"/>
      <c r="C40" s="244"/>
      <c r="D40" s="244"/>
      <c r="E40" s="244"/>
      <c r="F40" s="244"/>
      <c r="G40" s="1151" t="s">
        <v>505</v>
      </c>
      <c r="H40" s="1152"/>
      <c r="I40" s="1152"/>
      <c r="J40" s="1153"/>
      <c r="K40" s="300">
        <v>-3099918</v>
      </c>
      <c r="L40" s="300">
        <v>-40924</v>
      </c>
      <c r="M40" s="301">
        <v>-36202</v>
      </c>
      <c r="N40" s="302">
        <v>13</v>
      </c>
      <c r="O40" s="293"/>
    </row>
    <row r="41" spans="1:16">
      <c r="A41" s="248"/>
      <c r="B41" s="244"/>
      <c r="C41" s="244"/>
      <c r="D41" s="244"/>
      <c r="E41" s="244"/>
      <c r="F41" s="244"/>
      <c r="G41" s="1157" t="s">
        <v>277</v>
      </c>
      <c r="H41" s="1158"/>
      <c r="I41" s="1158"/>
      <c r="J41" s="1159"/>
      <c r="K41" s="294">
        <v>1842547</v>
      </c>
      <c r="L41" s="300">
        <v>24325</v>
      </c>
      <c r="M41" s="301">
        <v>14952</v>
      </c>
      <c r="N41" s="302">
        <v>62.7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3586142</v>
      </c>
      <c r="J51" s="320">
        <v>45481</v>
      </c>
      <c r="K51" s="321">
        <v>0.8</v>
      </c>
      <c r="L51" s="322">
        <v>47569</v>
      </c>
      <c r="M51" s="323">
        <v>-23.1</v>
      </c>
      <c r="N51" s="324">
        <v>23.9</v>
      </c>
    </row>
    <row r="52" spans="1:14">
      <c r="A52" s="248"/>
      <c r="B52" s="244"/>
      <c r="C52" s="244"/>
      <c r="D52" s="244"/>
      <c r="E52" s="244"/>
      <c r="F52" s="244"/>
      <c r="G52" s="325"/>
      <c r="H52" s="326" t="s">
        <v>516</v>
      </c>
      <c r="I52" s="327">
        <v>2346452</v>
      </c>
      <c r="J52" s="328">
        <v>29759</v>
      </c>
      <c r="K52" s="329">
        <v>-11</v>
      </c>
      <c r="L52" s="330">
        <v>26255</v>
      </c>
      <c r="M52" s="331">
        <v>-18.399999999999999</v>
      </c>
      <c r="N52" s="332">
        <v>7.4</v>
      </c>
    </row>
    <row r="53" spans="1:14">
      <c r="A53" s="248"/>
      <c r="B53" s="244"/>
      <c r="C53" s="244"/>
      <c r="D53" s="244"/>
      <c r="E53" s="244"/>
      <c r="F53" s="244"/>
      <c r="G53" s="310" t="s">
        <v>517</v>
      </c>
      <c r="H53" s="311"/>
      <c r="I53" s="319">
        <v>3800743</v>
      </c>
      <c r="J53" s="320">
        <v>48608</v>
      </c>
      <c r="K53" s="321">
        <v>6.9</v>
      </c>
      <c r="L53" s="322">
        <v>50880</v>
      </c>
      <c r="M53" s="323">
        <v>7</v>
      </c>
      <c r="N53" s="324">
        <v>-0.1</v>
      </c>
    </row>
    <row r="54" spans="1:14">
      <c r="A54" s="248"/>
      <c r="B54" s="244"/>
      <c r="C54" s="244"/>
      <c r="D54" s="244"/>
      <c r="E54" s="244"/>
      <c r="F54" s="244"/>
      <c r="G54" s="325"/>
      <c r="H54" s="326" t="s">
        <v>516</v>
      </c>
      <c r="I54" s="327">
        <v>2024658</v>
      </c>
      <c r="J54" s="328">
        <v>25894</v>
      </c>
      <c r="K54" s="329">
        <v>-13</v>
      </c>
      <c r="L54" s="330">
        <v>26879</v>
      </c>
      <c r="M54" s="331">
        <v>2.4</v>
      </c>
      <c r="N54" s="332">
        <v>-15.4</v>
      </c>
    </row>
    <row r="55" spans="1:14">
      <c r="A55" s="248"/>
      <c r="B55" s="244"/>
      <c r="C55" s="244"/>
      <c r="D55" s="244"/>
      <c r="E55" s="244"/>
      <c r="F55" s="244"/>
      <c r="G55" s="310" t="s">
        <v>518</v>
      </c>
      <c r="H55" s="311"/>
      <c r="I55" s="319">
        <v>5742344</v>
      </c>
      <c r="J55" s="320">
        <v>73804</v>
      </c>
      <c r="K55" s="321">
        <v>51.8</v>
      </c>
      <c r="L55" s="322">
        <v>63956</v>
      </c>
      <c r="M55" s="323">
        <v>25.7</v>
      </c>
      <c r="N55" s="324">
        <v>26.1</v>
      </c>
    </row>
    <row r="56" spans="1:14">
      <c r="A56" s="248"/>
      <c r="B56" s="244"/>
      <c r="C56" s="244"/>
      <c r="D56" s="244"/>
      <c r="E56" s="244"/>
      <c r="F56" s="244"/>
      <c r="G56" s="325"/>
      <c r="H56" s="326" t="s">
        <v>516</v>
      </c>
      <c r="I56" s="327">
        <v>3414572</v>
      </c>
      <c r="J56" s="328">
        <v>43886</v>
      </c>
      <c r="K56" s="329">
        <v>69.5</v>
      </c>
      <c r="L56" s="330">
        <v>29239</v>
      </c>
      <c r="M56" s="331">
        <v>8.8000000000000007</v>
      </c>
      <c r="N56" s="332">
        <v>60.7</v>
      </c>
    </row>
    <row r="57" spans="1:14">
      <c r="A57" s="248"/>
      <c r="B57" s="244"/>
      <c r="C57" s="244"/>
      <c r="D57" s="244"/>
      <c r="E57" s="244"/>
      <c r="F57" s="244"/>
      <c r="G57" s="310" t="s">
        <v>519</v>
      </c>
      <c r="H57" s="311"/>
      <c r="I57" s="319">
        <v>4475375</v>
      </c>
      <c r="J57" s="320">
        <v>58297</v>
      </c>
      <c r="K57" s="321">
        <v>-21</v>
      </c>
      <c r="L57" s="322">
        <v>66255</v>
      </c>
      <c r="M57" s="323">
        <v>3.6</v>
      </c>
      <c r="N57" s="324">
        <v>-24.6</v>
      </c>
    </row>
    <row r="58" spans="1:14">
      <c r="A58" s="248"/>
      <c r="B58" s="244"/>
      <c r="C58" s="244"/>
      <c r="D58" s="244"/>
      <c r="E58" s="244"/>
      <c r="F58" s="244"/>
      <c r="G58" s="325"/>
      <c r="H58" s="326" t="s">
        <v>516</v>
      </c>
      <c r="I58" s="327">
        <v>2633945</v>
      </c>
      <c r="J58" s="328">
        <v>34310</v>
      </c>
      <c r="K58" s="329">
        <v>-21.8</v>
      </c>
      <c r="L58" s="330">
        <v>31822</v>
      </c>
      <c r="M58" s="331">
        <v>8.8000000000000007</v>
      </c>
      <c r="N58" s="332">
        <v>-30.6</v>
      </c>
    </row>
    <row r="59" spans="1:14">
      <c r="A59" s="248"/>
      <c r="B59" s="244"/>
      <c r="C59" s="244"/>
      <c r="D59" s="244"/>
      <c r="E59" s="244"/>
      <c r="F59" s="244"/>
      <c r="G59" s="310" t="s">
        <v>520</v>
      </c>
      <c r="H59" s="311"/>
      <c r="I59" s="319">
        <v>5661938</v>
      </c>
      <c r="J59" s="320">
        <v>74747</v>
      </c>
      <c r="K59" s="321">
        <v>28.2</v>
      </c>
      <c r="L59" s="322">
        <v>54227</v>
      </c>
      <c r="M59" s="323">
        <v>-18.2</v>
      </c>
      <c r="N59" s="324">
        <v>46.4</v>
      </c>
    </row>
    <row r="60" spans="1:14">
      <c r="A60" s="248"/>
      <c r="B60" s="244"/>
      <c r="C60" s="244"/>
      <c r="D60" s="244"/>
      <c r="E60" s="244"/>
      <c r="F60" s="244"/>
      <c r="G60" s="325"/>
      <c r="H60" s="326" t="s">
        <v>516</v>
      </c>
      <c r="I60" s="333">
        <v>1955105</v>
      </c>
      <c r="J60" s="328">
        <v>25811</v>
      </c>
      <c r="K60" s="329">
        <v>-24.8</v>
      </c>
      <c r="L60" s="330">
        <v>29694</v>
      </c>
      <c r="M60" s="331">
        <v>-6.7</v>
      </c>
      <c r="N60" s="332">
        <v>-18.100000000000001</v>
      </c>
    </row>
    <row r="61" spans="1:14">
      <c r="A61" s="248"/>
      <c r="B61" s="244"/>
      <c r="C61" s="244"/>
      <c r="D61" s="244"/>
      <c r="E61" s="244"/>
      <c r="F61" s="244"/>
      <c r="G61" s="310" t="s">
        <v>521</v>
      </c>
      <c r="H61" s="334"/>
      <c r="I61" s="335">
        <v>4653308</v>
      </c>
      <c r="J61" s="336">
        <v>60187</v>
      </c>
      <c r="K61" s="337">
        <v>13.3</v>
      </c>
      <c r="L61" s="338">
        <v>56577</v>
      </c>
      <c r="M61" s="339">
        <v>-1</v>
      </c>
      <c r="N61" s="324">
        <v>14.3</v>
      </c>
    </row>
    <row r="62" spans="1:14">
      <c r="A62" s="248"/>
      <c r="B62" s="244"/>
      <c r="C62" s="244"/>
      <c r="D62" s="244"/>
      <c r="E62" s="244"/>
      <c r="F62" s="244"/>
      <c r="G62" s="325"/>
      <c r="H62" s="326" t="s">
        <v>516</v>
      </c>
      <c r="I62" s="327">
        <v>2474946</v>
      </c>
      <c r="J62" s="328">
        <v>31932</v>
      </c>
      <c r="K62" s="329">
        <v>-0.2</v>
      </c>
      <c r="L62" s="330">
        <v>28778</v>
      </c>
      <c r="M62" s="331">
        <v>-1</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7.65</v>
      </c>
      <c r="G47" s="12">
        <v>8.25</v>
      </c>
      <c r="H47" s="12">
        <v>8.4600000000000009</v>
      </c>
      <c r="I47" s="12">
        <v>6.78</v>
      </c>
      <c r="J47" s="13">
        <v>8.2799999999999994</v>
      </c>
    </row>
    <row r="48" spans="2:10" ht="57.75" customHeight="1">
      <c r="B48" s="14"/>
      <c r="C48" s="1171" t="s">
        <v>4</v>
      </c>
      <c r="D48" s="1171"/>
      <c r="E48" s="1172"/>
      <c r="F48" s="15">
        <v>7.28</v>
      </c>
      <c r="G48" s="16">
        <v>7.51</v>
      </c>
      <c r="H48" s="16">
        <v>6.01</v>
      </c>
      <c r="I48" s="16">
        <v>9.3000000000000007</v>
      </c>
      <c r="J48" s="17">
        <v>7.64</v>
      </c>
    </row>
    <row r="49" spans="2:10" ht="57.75" customHeight="1" thickBot="1">
      <c r="B49" s="18"/>
      <c r="C49" s="1173" t="s">
        <v>5</v>
      </c>
      <c r="D49" s="1173"/>
      <c r="E49" s="1174"/>
      <c r="F49" s="19">
        <v>2.79</v>
      </c>
      <c r="G49" s="20">
        <v>1.05</v>
      </c>
      <c r="H49" s="20">
        <v>0.73</v>
      </c>
      <c r="I49" s="20">
        <v>3.27</v>
      </c>
      <c r="J49" s="21">
        <v>1.84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8.2899999999999991</v>
      </c>
      <c r="G34" s="33">
        <v>8.76</v>
      </c>
      <c r="H34" s="33">
        <v>8.92</v>
      </c>
      <c r="I34" s="33">
        <v>9.4700000000000006</v>
      </c>
      <c r="J34" s="34">
        <v>9.66</v>
      </c>
      <c r="K34" s="22"/>
      <c r="L34" s="22"/>
      <c r="M34" s="22"/>
      <c r="N34" s="22"/>
      <c r="O34" s="22"/>
      <c r="P34" s="22"/>
    </row>
    <row r="35" spans="1:16" ht="39" customHeight="1">
      <c r="A35" s="22"/>
      <c r="B35" s="35"/>
      <c r="C35" s="1175" t="s">
        <v>529</v>
      </c>
      <c r="D35" s="1176"/>
      <c r="E35" s="1177"/>
      <c r="F35" s="36">
        <v>7.18</v>
      </c>
      <c r="G35" s="37">
        <v>7.44</v>
      </c>
      <c r="H35" s="37">
        <v>5.95</v>
      </c>
      <c r="I35" s="37">
        <v>9.24</v>
      </c>
      <c r="J35" s="38">
        <v>7.6</v>
      </c>
      <c r="K35" s="22"/>
      <c r="L35" s="22"/>
      <c r="M35" s="22"/>
      <c r="N35" s="22"/>
      <c r="O35" s="22"/>
      <c r="P35" s="22"/>
    </row>
    <row r="36" spans="1:16" ht="39" customHeight="1">
      <c r="A36" s="22"/>
      <c r="B36" s="35"/>
      <c r="C36" s="1175" t="s">
        <v>530</v>
      </c>
      <c r="D36" s="1176"/>
      <c r="E36" s="1177"/>
      <c r="F36" s="36">
        <v>0.3</v>
      </c>
      <c r="G36" s="37">
        <v>1.43</v>
      </c>
      <c r="H36" s="37">
        <v>2.94</v>
      </c>
      <c r="I36" s="37">
        <v>2.89</v>
      </c>
      <c r="J36" s="38">
        <v>1.91</v>
      </c>
      <c r="K36" s="22"/>
      <c r="L36" s="22"/>
      <c r="M36" s="22"/>
      <c r="N36" s="22"/>
      <c r="O36" s="22"/>
      <c r="P36" s="22"/>
    </row>
    <row r="37" spans="1:16" ht="39" customHeight="1">
      <c r="A37" s="22"/>
      <c r="B37" s="35"/>
      <c r="C37" s="1175" t="s">
        <v>531</v>
      </c>
      <c r="D37" s="1176"/>
      <c r="E37" s="1177"/>
      <c r="F37" s="36">
        <v>1.28</v>
      </c>
      <c r="G37" s="37">
        <v>1.48</v>
      </c>
      <c r="H37" s="37">
        <v>1.57</v>
      </c>
      <c r="I37" s="37">
        <v>1.74</v>
      </c>
      <c r="J37" s="38">
        <v>1.86</v>
      </c>
      <c r="K37" s="22"/>
      <c r="L37" s="22"/>
      <c r="M37" s="22"/>
      <c r="N37" s="22"/>
      <c r="O37" s="22"/>
      <c r="P37" s="22"/>
    </row>
    <row r="38" spans="1:16" ht="39" customHeight="1">
      <c r="A38" s="22"/>
      <c r="B38" s="35"/>
      <c r="C38" s="1175" t="s">
        <v>532</v>
      </c>
      <c r="D38" s="1176"/>
      <c r="E38" s="1177"/>
      <c r="F38" s="36">
        <v>0.75</v>
      </c>
      <c r="G38" s="37">
        <v>0.97</v>
      </c>
      <c r="H38" s="37">
        <v>1.17</v>
      </c>
      <c r="I38" s="37">
        <v>1.82</v>
      </c>
      <c r="J38" s="38">
        <v>1.59</v>
      </c>
      <c r="K38" s="22"/>
      <c r="L38" s="22"/>
      <c r="M38" s="22"/>
      <c r="N38" s="22"/>
      <c r="O38" s="22"/>
      <c r="P38" s="22"/>
    </row>
    <row r="39" spans="1:16" ht="39" customHeight="1">
      <c r="A39" s="22"/>
      <c r="B39" s="35"/>
      <c r="C39" s="1175" t="s">
        <v>533</v>
      </c>
      <c r="D39" s="1176"/>
      <c r="E39" s="1177"/>
      <c r="F39" s="36">
        <v>1.42</v>
      </c>
      <c r="G39" s="37">
        <v>1.5</v>
      </c>
      <c r="H39" s="37">
        <v>1.69</v>
      </c>
      <c r="I39" s="37">
        <v>2.16</v>
      </c>
      <c r="J39" s="38">
        <v>1.5</v>
      </c>
      <c r="K39" s="22"/>
      <c r="L39" s="22"/>
      <c r="M39" s="22"/>
      <c r="N39" s="22"/>
      <c r="O39" s="22"/>
      <c r="P39" s="22"/>
    </row>
    <row r="40" spans="1:16" ht="39" customHeight="1">
      <c r="A40" s="22"/>
      <c r="B40" s="35"/>
      <c r="C40" s="1175" t="s">
        <v>534</v>
      </c>
      <c r="D40" s="1176"/>
      <c r="E40" s="1177"/>
      <c r="F40" s="36">
        <v>0.54</v>
      </c>
      <c r="G40" s="37">
        <v>0.44</v>
      </c>
      <c r="H40" s="37">
        <v>0.39</v>
      </c>
      <c r="I40" s="37">
        <v>0.33</v>
      </c>
      <c r="J40" s="38">
        <v>0.31</v>
      </c>
      <c r="K40" s="22"/>
      <c r="L40" s="22"/>
      <c r="M40" s="22"/>
      <c r="N40" s="22"/>
      <c r="O40" s="22"/>
      <c r="P40" s="22"/>
    </row>
    <row r="41" spans="1:16" ht="39" customHeight="1">
      <c r="A41" s="22"/>
      <c r="B41" s="35"/>
      <c r="C41" s="1175" t="s">
        <v>535</v>
      </c>
      <c r="D41" s="1176"/>
      <c r="E41" s="1177"/>
      <c r="F41" s="36">
        <v>0.02</v>
      </c>
      <c r="G41" s="37">
        <v>0.02</v>
      </c>
      <c r="H41" s="37">
        <v>0.02</v>
      </c>
      <c r="I41" s="37">
        <v>0.02</v>
      </c>
      <c r="J41" s="38">
        <v>0.02</v>
      </c>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v>0.12</v>
      </c>
      <c r="G43" s="42">
        <v>0.13</v>
      </c>
      <c r="H43" s="42">
        <v>7.0000000000000007E-2</v>
      </c>
      <c r="I43" s="42">
        <v>7.0000000000000007E-2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4236</v>
      </c>
      <c r="L45" s="60">
        <v>3931</v>
      </c>
      <c r="M45" s="60">
        <v>3749</v>
      </c>
      <c r="N45" s="60">
        <v>3531</v>
      </c>
      <c r="O45" s="61">
        <v>3274</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1905</v>
      </c>
      <c r="L48" s="64">
        <v>1847</v>
      </c>
      <c r="M48" s="64">
        <v>1739</v>
      </c>
      <c r="N48" s="64">
        <v>1556</v>
      </c>
      <c r="O48" s="65">
        <v>1661</v>
      </c>
      <c r="P48" s="48"/>
      <c r="Q48" s="48"/>
      <c r="R48" s="48"/>
      <c r="S48" s="48"/>
      <c r="T48" s="48"/>
      <c r="U48" s="48"/>
    </row>
    <row r="49" spans="1:21" ht="30.75" customHeight="1">
      <c r="A49" s="48"/>
      <c r="B49" s="1193"/>
      <c r="C49" s="1194"/>
      <c r="D49" s="62"/>
      <c r="E49" s="1185" t="s">
        <v>16</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c r="A50" s="48"/>
      <c r="B50" s="1193"/>
      <c r="C50" s="1194"/>
      <c r="D50" s="62"/>
      <c r="E50" s="1185" t="s">
        <v>17</v>
      </c>
      <c r="F50" s="1185"/>
      <c r="G50" s="1185"/>
      <c r="H50" s="1185"/>
      <c r="I50" s="1185"/>
      <c r="J50" s="1186"/>
      <c r="K50" s="63">
        <v>210</v>
      </c>
      <c r="L50" s="64">
        <v>208</v>
      </c>
      <c r="M50" s="64">
        <v>207</v>
      </c>
      <c r="N50" s="64">
        <v>206</v>
      </c>
      <c r="O50" s="65">
        <v>204</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3482</v>
      </c>
      <c r="L52" s="64">
        <v>3420</v>
      </c>
      <c r="M52" s="64">
        <v>3431</v>
      </c>
      <c r="N52" s="64">
        <v>3446</v>
      </c>
      <c r="O52" s="65">
        <v>3297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2869</v>
      </c>
      <c r="L53" s="69">
        <v>2566</v>
      </c>
      <c r="M53" s="69">
        <v>2264</v>
      </c>
      <c r="N53" s="69">
        <v>1847</v>
      </c>
      <c r="O53" s="70">
        <v>1842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32913</v>
      </c>
      <c r="J41" s="83">
        <v>32234</v>
      </c>
      <c r="K41" s="83">
        <v>32079</v>
      </c>
      <c r="L41" s="83">
        <v>31760</v>
      </c>
      <c r="M41" s="84">
        <v>31544</v>
      </c>
    </row>
    <row r="42" spans="2:13" ht="27.75" customHeight="1">
      <c r="B42" s="1201"/>
      <c r="C42" s="1202"/>
      <c r="D42" s="85"/>
      <c r="E42" s="1205" t="s">
        <v>26</v>
      </c>
      <c r="F42" s="1205"/>
      <c r="G42" s="1205"/>
      <c r="H42" s="1206"/>
      <c r="I42" s="86">
        <v>1715</v>
      </c>
      <c r="J42" s="87">
        <v>1508</v>
      </c>
      <c r="K42" s="87">
        <v>1301</v>
      </c>
      <c r="L42" s="87">
        <v>1096</v>
      </c>
      <c r="M42" s="88">
        <v>892</v>
      </c>
    </row>
    <row r="43" spans="2:13" ht="27.75" customHeight="1">
      <c r="B43" s="1201"/>
      <c r="C43" s="1202"/>
      <c r="D43" s="85"/>
      <c r="E43" s="1205" t="s">
        <v>27</v>
      </c>
      <c r="F43" s="1205"/>
      <c r="G43" s="1205"/>
      <c r="H43" s="1206"/>
      <c r="I43" s="86">
        <v>27072</v>
      </c>
      <c r="J43" s="87">
        <v>25724</v>
      </c>
      <c r="K43" s="87">
        <v>24885</v>
      </c>
      <c r="L43" s="87">
        <v>26056</v>
      </c>
      <c r="M43" s="88">
        <v>25055</v>
      </c>
    </row>
    <row r="44" spans="2:13" ht="27.75" customHeight="1">
      <c r="B44" s="1201"/>
      <c r="C44" s="1202"/>
      <c r="D44" s="85"/>
      <c r="E44" s="1205" t="s">
        <v>28</v>
      </c>
      <c r="F44" s="1205"/>
      <c r="G44" s="1205"/>
      <c r="H44" s="1206"/>
      <c r="I44" s="86" t="s">
        <v>484</v>
      </c>
      <c r="J44" s="87" t="s">
        <v>484</v>
      </c>
      <c r="K44" s="87" t="s">
        <v>484</v>
      </c>
      <c r="L44" s="87" t="s">
        <v>484</v>
      </c>
      <c r="M44" s="88" t="s">
        <v>484</v>
      </c>
    </row>
    <row r="45" spans="2:13" ht="27.75" customHeight="1">
      <c r="B45" s="1201"/>
      <c r="C45" s="1202"/>
      <c r="D45" s="85"/>
      <c r="E45" s="1205" t="s">
        <v>29</v>
      </c>
      <c r="F45" s="1205"/>
      <c r="G45" s="1205"/>
      <c r="H45" s="1206"/>
      <c r="I45" s="86">
        <v>6195</v>
      </c>
      <c r="J45" s="87">
        <v>6081</v>
      </c>
      <c r="K45" s="87">
        <v>5418</v>
      </c>
      <c r="L45" s="87">
        <v>7069</v>
      </c>
      <c r="M45" s="88">
        <v>6451</v>
      </c>
    </row>
    <row r="46" spans="2:13" ht="27.75" customHeight="1">
      <c r="B46" s="1201"/>
      <c r="C46" s="1202"/>
      <c r="D46" s="85"/>
      <c r="E46" s="1205" t="s">
        <v>30</v>
      </c>
      <c r="F46" s="1205"/>
      <c r="G46" s="1205"/>
      <c r="H46" s="1206"/>
      <c r="I46" s="86" t="s">
        <v>484</v>
      </c>
      <c r="J46" s="87" t="s">
        <v>484</v>
      </c>
      <c r="K46" s="87" t="s">
        <v>484</v>
      </c>
      <c r="L46" s="87" t="s">
        <v>484</v>
      </c>
      <c r="M46" s="88" t="s">
        <v>484</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4713</v>
      </c>
      <c r="J49" s="87">
        <v>5855</v>
      </c>
      <c r="K49" s="87">
        <v>6395</v>
      </c>
      <c r="L49" s="87">
        <v>5886</v>
      </c>
      <c r="M49" s="88">
        <v>7217</v>
      </c>
    </row>
    <row r="50" spans="2:13" ht="27.75" customHeight="1">
      <c r="B50" s="1201"/>
      <c r="C50" s="1202"/>
      <c r="D50" s="85"/>
      <c r="E50" s="1205" t="s">
        <v>35</v>
      </c>
      <c r="F50" s="1205"/>
      <c r="G50" s="1205"/>
      <c r="H50" s="1206"/>
      <c r="I50" s="86">
        <v>2782</v>
      </c>
      <c r="J50" s="87">
        <v>2540</v>
      </c>
      <c r="K50" s="87">
        <v>2370</v>
      </c>
      <c r="L50" s="87">
        <v>2340</v>
      </c>
      <c r="M50" s="88">
        <v>2459</v>
      </c>
    </row>
    <row r="51" spans="2:13" ht="27.75" customHeight="1">
      <c r="B51" s="1203"/>
      <c r="C51" s="1204"/>
      <c r="D51" s="85"/>
      <c r="E51" s="1205" t="s">
        <v>36</v>
      </c>
      <c r="F51" s="1205"/>
      <c r="G51" s="1205"/>
      <c r="H51" s="1206"/>
      <c r="I51" s="86">
        <v>34257</v>
      </c>
      <c r="J51" s="87">
        <v>36158</v>
      </c>
      <c r="K51" s="87">
        <v>36898</v>
      </c>
      <c r="L51" s="87">
        <v>37361</v>
      </c>
      <c r="M51" s="88">
        <v>37423</v>
      </c>
    </row>
    <row r="52" spans="2:13" ht="27.75" customHeight="1" thickBot="1">
      <c r="B52" s="1207" t="s">
        <v>37</v>
      </c>
      <c r="C52" s="1208"/>
      <c r="D52" s="90"/>
      <c r="E52" s="1209" t="s">
        <v>38</v>
      </c>
      <c r="F52" s="1209"/>
      <c r="G52" s="1209"/>
      <c r="H52" s="1210"/>
      <c r="I52" s="91">
        <v>26144</v>
      </c>
      <c r="J52" s="92">
        <v>20994</v>
      </c>
      <c r="K52" s="92">
        <v>18019</v>
      </c>
      <c r="L52" s="92">
        <v>20393</v>
      </c>
      <c r="M52" s="93">
        <v>16843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555</v>
      </c>
      <c r="H73" s="1228"/>
      <c r="I73" s="1233" t="s">
        <v>556</v>
      </c>
      <c r="J73" s="1233"/>
      <c r="K73" s="1248">
        <v>139.1</v>
      </c>
      <c r="L73" s="1248">
        <v>109.6</v>
      </c>
      <c r="M73" s="1236">
        <v>93.9</v>
      </c>
      <c r="N73" s="1236">
        <v>108.3</v>
      </c>
      <c r="O73" s="1236">
        <v>87.9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16.5</v>
      </c>
      <c r="L75" s="1249">
        <v>14.8</v>
      </c>
      <c r="M75" s="1249">
        <v>13.4</v>
      </c>
      <c r="N75" s="1249">
        <v>11.6</v>
      </c>
      <c r="O75" s="1249">
        <v>10.6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69.2</v>
      </c>
      <c r="L77" s="1248">
        <v>58.2</v>
      </c>
      <c r="M77" s="1236">
        <v>50.3</v>
      </c>
      <c r="N77" s="1236">
        <v>45.9</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562</v>
      </c>
      <c r="J79" s="1246"/>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45481</v>
      </c>
      <c r="E3" s="116"/>
      <c r="F3" s="117">
        <v>47569</v>
      </c>
      <c r="G3" s="118"/>
      <c r="H3" s="119"/>
    </row>
    <row r="4" spans="1:8">
      <c r="A4" s="120"/>
      <c r="B4" s="121"/>
      <c r="C4" s="122"/>
      <c r="D4" s="123">
        <v>29759</v>
      </c>
      <c r="E4" s="124"/>
      <c r="F4" s="125">
        <v>26255</v>
      </c>
      <c r="G4" s="126"/>
      <c r="H4" s="127"/>
    </row>
    <row r="5" spans="1:8">
      <c r="A5" s="108" t="s">
        <v>517</v>
      </c>
      <c r="B5" s="113"/>
      <c r="C5" s="114"/>
      <c r="D5" s="115">
        <v>48608</v>
      </c>
      <c r="E5" s="116"/>
      <c r="F5" s="117">
        <v>50880</v>
      </c>
      <c r="G5" s="118"/>
      <c r="H5" s="119"/>
    </row>
    <row r="6" spans="1:8">
      <c r="A6" s="120"/>
      <c r="B6" s="121"/>
      <c r="C6" s="122"/>
      <c r="D6" s="123">
        <v>25894</v>
      </c>
      <c r="E6" s="124"/>
      <c r="F6" s="125">
        <v>26879</v>
      </c>
      <c r="G6" s="126"/>
      <c r="H6" s="127"/>
    </row>
    <row r="7" spans="1:8">
      <c r="A7" s="108" t="s">
        <v>518</v>
      </c>
      <c r="B7" s="113"/>
      <c r="C7" s="114"/>
      <c r="D7" s="115">
        <v>73804</v>
      </c>
      <c r="E7" s="116"/>
      <c r="F7" s="117">
        <v>63956</v>
      </c>
      <c r="G7" s="118"/>
      <c r="H7" s="119"/>
    </row>
    <row r="8" spans="1:8">
      <c r="A8" s="120"/>
      <c r="B8" s="121"/>
      <c r="C8" s="122"/>
      <c r="D8" s="123">
        <v>43886</v>
      </c>
      <c r="E8" s="124"/>
      <c r="F8" s="125">
        <v>29239</v>
      </c>
      <c r="G8" s="126"/>
      <c r="H8" s="127"/>
    </row>
    <row r="9" spans="1:8">
      <c r="A9" s="108" t="s">
        <v>519</v>
      </c>
      <c r="B9" s="113"/>
      <c r="C9" s="114"/>
      <c r="D9" s="115">
        <v>58297</v>
      </c>
      <c r="E9" s="116"/>
      <c r="F9" s="117">
        <v>66255</v>
      </c>
      <c r="G9" s="118"/>
      <c r="H9" s="119"/>
    </row>
    <row r="10" spans="1:8">
      <c r="A10" s="120"/>
      <c r="B10" s="121"/>
      <c r="C10" s="122"/>
      <c r="D10" s="123">
        <v>34310</v>
      </c>
      <c r="E10" s="124"/>
      <c r="F10" s="125">
        <v>31822</v>
      </c>
      <c r="G10" s="126"/>
      <c r="H10" s="127"/>
    </row>
    <row r="11" spans="1:8">
      <c r="A11" s="108" t="s">
        <v>520</v>
      </c>
      <c r="B11" s="113"/>
      <c r="C11" s="114"/>
      <c r="D11" s="115">
        <v>74747</v>
      </c>
      <c r="E11" s="116"/>
      <c r="F11" s="117">
        <v>54227</v>
      </c>
      <c r="G11" s="118"/>
      <c r="H11" s="119"/>
    </row>
    <row r="12" spans="1:8">
      <c r="A12" s="120"/>
      <c r="B12" s="121"/>
      <c r="C12" s="128"/>
      <c r="D12" s="123">
        <v>25811</v>
      </c>
      <c r="E12" s="124"/>
      <c r="F12" s="125">
        <v>29694</v>
      </c>
      <c r="G12" s="126"/>
      <c r="H12" s="127"/>
    </row>
    <row r="13" spans="1:8">
      <c r="A13" s="108"/>
      <c r="B13" s="113"/>
      <c r="C13" s="129"/>
      <c r="D13" s="130">
        <v>60187</v>
      </c>
      <c r="E13" s="131"/>
      <c r="F13" s="132">
        <v>56577</v>
      </c>
      <c r="G13" s="133"/>
      <c r="H13" s="119"/>
    </row>
    <row r="14" spans="1:8">
      <c r="A14" s="120"/>
      <c r="B14" s="121"/>
      <c r="C14" s="122"/>
      <c r="D14" s="123">
        <v>31932</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7.28</v>
      </c>
      <c r="C19" s="134">
        <f>ROUND(VALUE(SUBSTITUTE(実質収支比率等に係る経年分析!G$48,"▲","-")),2)</f>
        <v>7.51</v>
      </c>
      <c r="D19" s="134">
        <f>ROUND(VALUE(SUBSTITUTE(実質収支比率等に係る経年分析!H$48,"▲","-")),2)</f>
        <v>6.01</v>
      </c>
      <c r="E19" s="134">
        <f>ROUND(VALUE(SUBSTITUTE(実質収支比率等に係る経年分析!I$48,"▲","-")),2)</f>
        <v>9.3000000000000007</v>
      </c>
      <c r="F19" s="134">
        <f>ROUND(VALUE(SUBSTITUTE(実質収支比率等に係る経年分析!J$48,"▲","-")),2)</f>
        <v>7.64</v>
      </c>
    </row>
    <row r="20" spans="1:11">
      <c r="A20" s="134" t="s">
        <v>43</v>
      </c>
      <c r="B20" s="134">
        <f>ROUND(VALUE(SUBSTITUTE(実質収支比率等に係る経年分析!F$47,"▲","-")),2)</f>
        <v>7.65</v>
      </c>
      <c r="C20" s="134">
        <f>ROUND(VALUE(SUBSTITUTE(実質収支比率等に係る経年分析!G$47,"▲","-")),2)</f>
        <v>8.25</v>
      </c>
      <c r="D20" s="134">
        <f>ROUND(VALUE(SUBSTITUTE(実質収支比率等に係る経年分析!H$47,"▲","-")),2)</f>
        <v>8.4600000000000009</v>
      </c>
      <c r="E20" s="134">
        <f>ROUND(VALUE(SUBSTITUTE(実質収支比率等に係る経年分析!I$47,"▲","-")),2)</f>
        <v>6.78</v>
      </c>
      <c r="F20" s="134">
        <f>ROUND(VALUE(SUBSTITUTE(実質収支比率等に係る経年分析!J$47,"▲","-")),2)</f>
        <v>8.2799999999999994</v>
      </c>
    </row>
    <row r="21" spans="1:11">
      <c r="A21" s="134" t="s">
        <v>44</v>
      </c>
      <c r="B21" s="134">
        <f>IF(ISNUMBER(VALUE(SUBSTITUTE(実質収支比率等に係る経年分析!F$49,"▲","-"))),ROUND(VALUE(SUBSTITUTE(実質収支比率等に係る経年分析!F$49,"▲","-")),2),NA())</f>
        <v>2.79</v>
      </c>
      <c r="C21" s="134">
        <f>IF(ISNUMBER(VALUE(SUBSTITUTE(実質収支比率等に係る経年分析!G$49,"▲","-"))),ROUND(VALUE(SUBSTITUTE(実質収支比率等に係る経年分析!G$49,"▲","-")),2),NA())</f>
        <v>1.05</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1.84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大館市農業集落排水事業特別会計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大館市工業用水道事業会計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大館市国民健康保険特別会計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v>
      </c>
    </row>
    <row r="32" spans="1:11">
      <c r="A32" s="135" t="str">
        <f>IF(連結実質赤字比率に係る赤字・黒字の構成分析!C$38="",NA(),連結実質赤字比率に係る赤字・黒字の構成分析!C$38)</f>
        <v>大館市介護保険特別会計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1.59</v>
      </c>
    </row>
    <row r="33" spans="1:16">
      <c r="A33" s="135" t="str">
        <f>IF(連結実質赤字比率に係る赤字・黒字の構成分析!C$37="",NA(),連結実質赤字比率に係る赤字・黒字の構成分析!C$37)</f>
        <v>大館市下水道事業会計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c r="A34" s="135" t="str">
        <f>IF(連結実質赤字比率に係る赤字・黒字の構成分析!C$36="",NA(),連結実質赤字比率に係る赤字・黒字の構成分析!C$36)</f>
        <v>大館市病院事業会計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v>
      </c>
    </row>
    <row r="36" spans="1:16">
      <c r="A36" s="135" t="str">
        <f>IF(連結実質赤字比率に係る赤字・黒字の構成分析!C$34="",NA(),連結実質赤字比率に係る赤字・黒字の構成分析!C$34)</f>
        <v>大館市水道事業会計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3482</v>
      </c>
      <c r="E42" s="136"/>
      <c r="F42" s="136"/>
      <c r="G42" s="136">
        <f>'実質公債費比率（分子）の構造'!L$52</f>
        <v>3420</v>
      </c>
      <c r="H42" s="136"/>
      <c r="I42" s="136"/>
      <c r="J42" s="136">
        <f>'実質公債費比率（分子）の構造'!M$52</f>
        <v>3431</v>
      </c>
      <c r="K42" s="136"/>
      <c r="L42" s="136"/>
      <c r="M42" s="136">
        <f>'実質公債費比率（分子）の構造'!N$52</f>
        <v>3446</v>
      </c>
      <c r="N42" s="136"/>
      <c r="O42" s="136"/>
      <c r="P42" s="136">
        <f>'実質公債費比率（分子）の構造'!O$52</f>
        <v>3297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210</v>
      </c>
      <c r="C44" s="136"/>
      <c r="D44" s="136"/>
      <c r="E44" s="136">
        <f>'実質公債費比率（分子）の構造'!L$50</f>
        <v>208</v>
      </c>
      <c r="F44" s="136"/>
      <c r="G44" s="136"/>
      <c r="H44" s="136">
        <f>'実質公債費比率（分子）の構造'!M$50</f>
        <v>207</v>
      </c>
      <c r="I44" s="136"/>
      <c r="J44" s="136"/>
      <c r="K44" s="136">
        <f>'実質公債費比率（分子）の構造'!N$50</f>
        <v>206</v>
      </c>
      <c r="L44" s="136"/>
      <c r="M44" s="136"/>
      <c r="N44" s="136">
        <f>'実質公債費比率（分子）の構造'!O$50</f>
        <v>204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1905</v>
      </c>
      <c r="C46" s="136"/>
      <c r="D46" s="136"/>
      <c r="E46" s="136">
        <f>'実質公債費比率（分子）の構造'!L$48</f>
        <v>1847</v>
      </c>
      <c r="F46" s="136"/>
      <c r="G46" s="136"/>
      <c r="H46" s="136">
        <f>'実質公債費比率（分子）の構造'!M$48</f>
        <v>1739</v>
      </c>
      <c r="I46" s="136"/>
      <c r="J46" s="136"/>
      <c r="K46" s="136">
        <f>'実質公債費比率（分子）の構造'!N$48</f>
        <v>1556</v>
      </c>
      <c r="L46" s="136"/>
      <c r="M46" s="136"/>
      <c r="N46" s="136">
        <f>'実質公債費比率（分子）の構造'!O$48</f>
        <v>1661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4236</v>
      </c>
      <c r="C49" s="136"/>
      <c r="D49" s="136"/>
      <c r="E49" s="136">
        <f>'実質公債費比率（分子）の構造'!L$45</f>
        <v>3931</v>
      </c>
      <c r="F49" s="136"/>
      <c r="G49" s="136"/>
      <c r="H49" s="136">
        <f>'実質公債費比率（分子）の構造'!M$45</f>
        <v>3749</v>
      </c>
      <c r="I49" s="136"/>
      <c r="J49" s="136"/>
      <c r="K49" s="136">
        <f>'実質公債費比率（分子）の構造'!N$45</f>
        <v>3531</v>
      </c>
      <c r="L49" s="136"/>
      <c r="M49" s="136"/>
      <c r="N49" s="136">
        <f>'実質公債費比率（分子）の構造'!O$45</f>
        <v>3274</v>
      </c>
      <c r="O49" s="136"/>
      <c r="P49" s="136"/>
    </row>
    <row r="50" spans="1:16">
      <c r="A50" s="136" t="s">
        <v>59</v>
      </c>
      <c r="B50" s="136" t="e">
        <f>NA()</f>
        <v>#N/A</v>
      </c>
      <c r="C50" s="136">
        <f>IF(ISNUMBER('実質公債費比率（分子）の構造'!K$53),'実質公債費比率（分子）の構造'!K$53,NA())</f>
        <v>2869</v>
      </c>
      <c r="D50" s="136" t="e">
        <f>NA()</f>
        <v>#N/A</v>
      </c>
      <c r="E50" s="136" t="e">
        <f>NA()</f>
        <v>#N/A</v>
      </c>
      <c r="F50" s="136">
        <f>IF(ISNUMBER('実質公債費比率（分子）の構造'!L$53),'実質公債費比率（分子）の構造'!L$53,NA())</f>
        <v>2566</v>
      </c>
      <c r="G50" s="136" t="e">
        <f>NA()</f>
        <v>#N/A</v>
      </c>
      <c r="H50" s="136" t="e">
        <f>NA()</f>
        <v>#N/A</v>
      </c>
      <c r="I50" s="136">
        <f>IF(ISNUMBER('実質公債費比率（分子）の構造'!M$53),'実質公債費比率（分子）の構造'!M$53,NA())</f>
        <v>2264</v>
      </c>
      <c r="J50" s="136" t="e">
        <f>NA()</f>
        <v>#N/A</v>
      </c>
      <c r="K50" s="136" t="e">
        <f>NA()</f>
        <v>#N/A</v>
      </c>
      <c r="L50" s="136">
        <f>IF(ISNUMBER('実質公債費比率（分子）の構造'!N$53),'実質公債費比率（分子）の構造'!N$53,NA())</f>
        <v>1847</v>
      </c>
      <c r="M50" s="136" t="e">
        <f>NA()</f>
        <v>#N/A</v>
      </c>
      <c r="N50" s="136" t="e">
        <f>NA()</f>
        <v>#N/A</v>
      </c>
      <c r="O50" s="136">
        <f>IF(ISNUMBER('実質公債費比率（分子）の構造'!O$53),'実質公債費比率（分子）の構造'!O$53,NA())</f>
        <v>1842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34257</v>
      </c>
      <c r="E56" s="135"/>
      <c r="F56" s="135"/>
      <c r="G56" s="135">
        <f>'将来負担比率（分子）の構造'!J$51</f>
        <v>36158</v>
      </c>
      <c r="H56" s="135"/>
      <c r="I56" s="135"/>
      <c r="J56" s="135">
        <f>'将来負担比率（分子）の構造'!K$51</f>
        <v>36898</v>
      </c>
      <c r="K56" s="135"/>
      <c r="L56" s="135"/>
      <c r="M56" s="135">
        <f>'将来負担比率（分子）の構造'!L$51</f>
        <v>37361</v>
      </c>
      <c r="N56" s="135"/>
      <c r="O56" s="135"/>
      <c r="P56" s="135">
        <f>'将来負担比率（分子）の構造'!M$51</f>
        <v>37423</v>
      </c>
    </row>
    <row r="57" spans="1:16">
      <c r="A57" s="135" t="s">
        <v>35</v>
      </c>
      <c r="B57" s="135"/>
      <c r="C57" s="135"/>
      <c r="D57" s="135">
        <f>'将来負担比率（分子）の構造'!I$50</f>
        <v>2782</v>
      </c>
      <c r="E57" s="135"/>
      <c r="F57" s="135"/>
      <c r="G57" s="135">
        <f>'将来負担比率（分子）の構造'!J$50</f>
        <v>2540</v>
      </c>
      <c r="H57" s="135"/>
      <c r="I57" s="135"/>
      <c r="J57" s="135">
        <f>'将来負担比率（分子）の構造'!K$50</f>
        <v>2370</v>
      </c>
      <c r="K57" s="135"/>
      <c r="L57" s="135"/>
      <c r="M57" s="135">
        <f>'将来負担比率（分子）の構造'!L$50</f>
        <v>2340</v>
      </c>
      <c r="N57" s="135"/>
      <c r="O57" s="135"/>
      <c r="P57" s="135">
        <f>'将来負担比率（分子）の構造'!M$50</f>
        <v>2459</v>
      </c>
    </row>
    <row r="58" spans="1:16">
      <c r="A58" s="135" t="s">
        <v>34</v>
      </c>
      <c r="B58" s="135"/>
      <c r="C58" s="135"/>
      <c r="D58" s="135">
        <f>'将来負担比率（分子）の構造'!I$49</f>
        <v>4713</v>
      </c>
      <c r="E58" s="135"/>
      <c r="F58" s="135"/>
      <c r="G58" s="135">
        <f>'将来負担比率（分子）の構造'!J$49</f>
        <v>5855</v>
      </c>
      <c r="H58" s="135"/>
      <c r="I58" s="135"/>
      <c r="J58" s="135">
        <f>'将来負担比率（分子）の構造'!K$49</f>
        <v>6395</v>
      </c>
      <c r="K58" s="135"/>
      <c r="L58" s="135"/>
      <c r="M58" s="135">
        <f>'将来負担比率（分子）の構造'!L$49</f>
        <v>5886</v>
      </c>
      <c r="N58" s="135"/>
      <c r="O58" s="135"/>
      <c r="P58" s="135">
        <f>'将来負担比率（分子）の構造'!M$49</f>
        <v>7217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6195</v>
      </c>
      <c r="C62" s="135"/>
      <c r="D62" s="135"/>
      <c r="E62" s="135">
        <f>'将来負担比率（分子）の構造'!J$45</f>
        <v>6081</v>
      </c>
      <c r="F62" s="135"/>
      <c r="G62" s="135"/>
      <c r="H62" s="135">
        <f>'将来負担比率（分子）の構造'!K$45</f>
        <v>5418</v>
      </c>
      <c r="I62" s="135"/>
      <c r="J62" s="135"/>
      <c r="K62" s="135">
        <f>'将来負担比率（分子）の構造'!L$45</f>
        <v>7069</v>
      </c>
      <c r="L62" s="135"/>
      <c r="M62" s="135"/>
      <c r="N62" s="135">
        <f>'将来負担比率（分子）の構造'!M$45</f>
        <v>6451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27072</v>
      </c>
      <c r="C64" s="135"/>
      <c r="D64" s="135"/>
      <c r="E64" s="135">
        <f>'将来負担比率（分子）の構造'!J$43</f>
        <v>25724</v>
      </c>
      <c r="F64" s="135"/>
      <c r="G64" s="135"/>
      <c r="H64" s="135">
        <f>'将来負担比率（分子）の構造'!K$43</f>
        <v>24885</v>
      </c>
      <c r="I64" s="135"/>
      <c r="J64" s="135"/>
      <c r="K64" s="135">
        <f>'将来負担比率（分子）の構造'!L$43</f>
        <v>26056</v>
      </c>
      <c r="L64" s="135"/>
      <c r="M64" s="135"/>
      <c r="N64" s="135">
        <f>'将来負担比率（分子）の構造'!M$43</f>
        <v>25055</v>
      </c>
      <c r="O64" s="135"/>
      <c r="P64" s="135"/>
    </row>
    <row r="65" spans="1:16">
      <c r="A65" s="135" t="s">
        <v>26</v>
      </c>
      <c r="B65" s="135">
        <f>'将来負担比率（分子）の構造'!I$42</f>
        <v>1715</v>
      </c>
      <c r="C65" s="135"/>
      <c r="D65" s="135"/>
      <c r="E65" s="135">
        <f>'将来負担比率（分子）の構造'!J$42</f>
        <v>1508</v>
      </c>
      <c r="F65" s="135"/>
      <c r="G65" s="135"/>
      <c r="H65" s="135">
        <f>'将来負担比率（分子）の構造'!K$42</f>
        <v>1301</v>
      </c>
      <c r="I65" s="135"/>
      <c r="J65" s="135"/>
      <c r="K65" s="135">
        <f>'将来負担比率（分子）の構造'!L$42</f>
        <v>1096</v>
      </c>
      <c r="L65" s="135"/>
      <c r="M65" s="135"/>
      <c r="N65" s="135">
        <f>'将来負担比率（分子）の構造'!M$42</f>
        <v>892</v>
      </c>
      <c r="O65" s="135"/>
      <c r="P65" s="135"/>
    </row>
    <row r="66" spans="1:16">
      <c r="A66" s="135" t="s">
        <v>25</v>
      </c>
      <c r="B66" s="135">
        <f>'将来負担比率（分子）の構造'!I$41</f>
        <v>32913</v>
      </c>
      <c r="C66" s="135"/>
      <c r="D66" s="135"/>
      <c r="E66" s="135">
        <f>'将来負担比率（分子）の構造'!J$41</f>
        <v>32234</v>
      </c>
      <c r="F66" s="135"/>
      <c r="G66" s="135"/>
      <c r="H66" s="135">
        <f>'将来負担比率（分子）の構造'!K$41</f>
        <v>32079</v>
      </c>
      <c r="I66" s="135"/>
      <c r="J66" s="135"/>
      <c r="K66" s="135">
        <f>'将来負担比率（分子）の構造'!L$41</f>
        <v>31760</v>
      </c>
      <c r="L66" s="135"/>
      <c r="M66" s="135"/>
      <c r="N66" s="135">
        <f>'将来負担比率（分子）の構造'!M$41</f>
        <v>31544</v>
      </c>
      <c r="O66" s="135"/>
      <c r="P66" s="135"/>
    </row>
    <row r="67" spans="1:16">
      <c r="A67" s="135" t="s">
        <v>63</v>
      </c>
      <c r="B67" s="135" t="e">
        <f>NA()</f>
        <v>#N/A</v>
      </c>
      <c r="C67" s="135">
        <f>IF(ISNUMBER('将来負担比率（分子）の構造'!I$52), IF('将来負担比率（分子）の構造'!I$52 &lt; 0, 0, '将来負担比率（分子）の構造'!I$52), NA())</f>
        <v>26144</v>
      </c>
      <c r="D67" s="135" t="e">
        <f>NA()</f>
        <v>#N/A</v>
      </c>
      <c r="E67" s="135" t="e">
        <f>NA()</f>
        <v>#N/A</v>
      </c>
      <c r="F67" s="135">
        <f>IF(ISNUMBER('将来負担比率（分子）の構造'!J$52), IF('将来負担比率（分子）の構造'!J$52 &lt; 0, 0, '将来負担比率（分子）の構造'!J$52), NA())</f>
        <v>20994</v>
      </c>
      <c r="G67" s="135" t="e">
        <f>NA()</f>
        <v>#N/A</v>
      </c>
      <c r="H67" s="135" t="e">
        <f>NA()</f>
        <v>#N/A</v>
      </c>
      <c r="I67" s="135">
        <f>IF(ISNUMBER('将来負担比率（分子）の構造'!K$52), IF('将来負担比率（分子）の構造'!K$52 &lt; 0, 0, '将来負担比率（分子）の構造'!K$52), NA())</f>
        <v>18019</v>
      </c>
      <c r="J67" s="135" t="e">
        <f>NA()</f>
        <v>#N/A</v>
      </c>
      <c r="K67" s="135" t="e">
        <f>NA()</f>
        <v>#N/A</v>
      </c>
      <c r="L67" s="135">
        <f>IF(ISNUMBER('将来負担比率（分子）の構造'!L$52), IF('将来負担比率（分子）の構造'!L$52 &lt; 0, 0, '将来負担比率（分子）の構造'!L$52), NA())</f>
        <v>20393</v>
      </c>
      <c r="M67" s="135" t="e">
        <f>NA()</f>
        <v>#N/A</v>
      </c>
      <c r="N67" s="135" t="e">
        <f>NA()</f>
        <v>#N/A</v>
      </c>
      <c r="O67" s="135">
        <f>IF(ISNUMBER('将来負担比率（分子）の構造'!M$52), IF('将来負担比率（分子）の構造'!M$52 &lt; 0, 0, '将来負担比率（分子）の構造'!M$52), NA())</f>
        <v>16843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CL4386</cp:lastModifiedBy>
  <cp:lastPrinted>2017-05-08T04:56:28Z</cp:lastPrinted>
  <dcterms:created xsi:type="dcterms:W3CDTF">2017-02-15T15:45:06Z</dcterms:created>
  <dcterms:modified xsi:type="dcterms:W3CDTF">2017-05-26T05:42:16Z</dcterms:modified>
  <cp:category/>
</cp:coreProperties>
</file>