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odate-fs\総務部\財政課\財政共有\9.財政健全化\04 財政状況資料集\令和06年度\104_県確認事項\"/>
    </mc:Choice>
  </mc:AlternateContent>
  <bookViews>
    <workbookView xWindow="-120" yWindow="-120" windowWidth="29040" windowHeight="15720" tabRatio="817"/>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6" i="10" l="1"/>
  <c r="BG35" i="10"/>
  <c r="BG34" i="10"/>
  <c r="AO37"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O39" i="10"/>
  <c r="BW39" i="10"/>
  <c r="BE39" i="10"/>
  <c r="AM39" i="10"/>
  <c r="U39" i="10"/>
  <c r="CO38" i="10"/>
  <c r="BE38" i="10"/>
  <c r="AM38" i="10"/>
  <c r="U38" i="10"/>
  <c r="CO37" i="10"/>
  <c r="BE37" i="10"/>
  <c r="CO36" i="10"/>
  <c r="C34" i="10"/>
  <c r="C35" i="10" l="1"/>
  <c r="C36" i="10" s="1"/>
  <c r="C37" i="10" s="1"/>
  <c r="C38" i="10" s="1"/>
  <c r="C39" i="10" s="1"/>
  <c r="C40" i="10" s="1"/>
  <c r="U34" i="10"/>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l="1"/>
  <c r="AM36" i="10" l="1"/>
  <c r="AM37" i="10" l="1"/>
  <c r="BE34" i="10" s="1"/>
  <c r="BE35" i="10" s="1"/>
  <c r="BE36" i="10" s="1"/>
  <c r="BW34" i="10"/>
  <c r="BW35" i="10" s="1"/>
  <c r="BW36" i="10" s="1"/>
  <c r="BW37" i="10" s="1"/>
  <c r="BW38" i="10" s="1"/>
  <c r="CO34" i="10" l="1"/>
  <c r="CO35" i="10" s="1"/>
</calcChain>
</file>

<file path=xl/sharedStrings.xml><?xml version="1.0" encoding="utf-8"?>
<sst xmlns="http://schemas.openxmlformats.org/spreadsheetml/2006/main" count="1121" uniqueCount="589">
  <si>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</si>
  <si>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</si>
  <si>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</si>
  <si>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</si>
  <si>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</si>
  <si>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</si>
  <si>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</si>
  <si>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</si>
  <si>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</si>
  <si>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</si>
  <si>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</si>
  <si>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</si>
  <si>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</si>
  <si>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</si>
  <si>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</si>
  <si>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</si>
  <si>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</si>
  <si>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</si>
  <si>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</si>
  <si>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</si>
  <si>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</si>
  <si>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</si>
  <si>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</si>
  <si>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</si>
  <si>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</si>
  <si>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</si>
  <si>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</si>
  <si>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</si>
  <si>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</si>
  <si>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</si>
  <si>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</si>
  <si>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</si>
  <si>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</si>
  <si>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</si>
  <si>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</si>
  <si>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</si>
  <si>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</si>
  <si>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</si>
  <si>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</si>
  <si>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</si>
  <si>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</si>
  <si>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</si>
  <si>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</si>
  <si>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</si>
  <si>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</si>
  <si>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</si>
  <si>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</si>
  <si>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</si>
  <si>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</si>
  <si>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</si>
  <si>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</si>
  <si>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</si>
  <si>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</si>
  <si>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</si>
  <si>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</si>
  <si>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</si>
  <si>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</si>
  <si>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</si>
  <si>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</si>
  <si>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</si>
  <si>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</si>
  <si>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</si>
  <si>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</si>
  <si>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</si>
  <si>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</si>
  <si>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</si>
  <si>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</si>
  <si>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</si>
  <si>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</si>
  <si>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</si>
  <si>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</si>
  <si>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</si>
  <si>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</si>
  <si>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</si>
  <si>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</si>
  <si>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</si>
  <si>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</si>
  <si>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</si>
  <si>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</si>
  <si>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秋田県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</si>
  <si>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</si>
  <si>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</si>
  <si>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</si>
  <si>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</si>
  <si>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</si>
  <si>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</si>
  <si>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</si>
  <si>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</si>
  <si>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</si>
  <si>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</si>
  <si>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</si>
  <si>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</si>
  <si>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</si>
  <si>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</si>
  <si>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大館市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</si>
  <si>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</si>
  <si>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</si>
  <si>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</si>
  <si>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</si>
  <si>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</si>
  <si>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</si>
  <si>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</si>
  <si>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</si>
  <si>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</si>
  <si>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</si>
  <si>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</si>
  <si>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</si>
  <si>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</si>
  <si>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</si>
  <si>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</si>
  <si>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</si>
  <si>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</si>
  <si>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</si>
  <si>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</si>
  <si>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</si>
  <si>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</si>
  <si>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</si>
  <si>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</si>
  <si>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</si>
  <si>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</si>
  <si>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</si>
  <si>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</si>
  <si>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</si>
  <si>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</si>
  <si>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</si>
  <si>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</si>
  <si>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</si>
  <si>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</si>
  <si>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</si>
  <si>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</si>
  <si>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</si>
  <si>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</si>
  <si>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</si>
  <si>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</si>
  <si>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</si>
  <si>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</si>
  <si>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</si>
  <si>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</si>
  <si>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</si>
  <si>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</si>
  <si>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</si>
  <si>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</si>
  <si>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5"/>
  </si>
  <si>
    <t>大館市病院事業会計</t>
    <phoneticPr fontId="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</si>
  <si>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</si>
  <si>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</si>
  <si>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</si>
  <si>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</si>
  <si>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</si>
  <si>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</si>
  <si>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</si>
  <si>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</si>
  <si>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</si>
  <si>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</si>
  <si>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</si>
  <si>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</si>
  <si>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</si>
  <si>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</si>
  <si>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</si>
  <si>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</si>
  <si>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</si>
  <si>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</si>
  <si>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</si>
  <si>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</si>
  <si>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</si>
  <si>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</si>
  <si>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</si>
  <si>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</si>
  <si>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</si>
  <si>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</si>
  <si>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</si>
  <si>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</si>
  <si>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</si>
  <si>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</si>
  <si>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</si>
  <si>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</si>
  <si>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</si>
  <si>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</si>
  <si>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</si>
  <si>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</si>
  <si>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</si>
  <si>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</si>
  <si>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</si>
  <si>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</si>
  <si>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</si>
  <si>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</si>
  <si>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</si>
  <si>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</si>
  <si>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</si>
  <si>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</si>
  <si>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</si>
  <si>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</si>
  <si>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</si>
  <si>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</si>
  <si>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</si>
  <si>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</si>
  <si>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</si>
  <si>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</si>
  <si>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</si>
  <si>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</si>
  <si>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</si>
  <si>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</si>
  <si>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</si>
  <si>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</si>
  <si>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秋田県大館市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</si>
  <si>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</si>
  <si>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</si>
  <si>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</si>
  <si>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</si>
  <si>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</si>
  <si>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</si>
  <si>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</si>
  <si>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</si>
  <si>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</si>
  <si>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</si>
  <si>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</si>
  <si>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</si>
  <si>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</si>
  <si>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</si>
  <si>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</si>
  <si>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</si>
  <si>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</si>
  <si>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</si>
  <si>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</si>
  <si>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</si>
  <si>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</si>
  <si>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</si>
  <si>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</si>
  <si>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</si>
  <si>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</si>
  <si>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</si>
  <si>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</si>
  <si>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</si>
  <si>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</si>
  <si>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</si>
  <si>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</si>
  <si>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</si>
  <si>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</si>
  <si>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</si>
  <si>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</si>
  <si>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</si>
  <si>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</si>
  <si>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</si>
  <si>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</si>
  <si>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</si>
  <si>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</si>
  <si>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</si>
  <si>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</si>
  <si>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</si>
  <si>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</si>
  <si>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</si>
  <si>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</si>
  <si>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</si>
  <si>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</si>
  <si>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</si>
  <si>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</si>
  <si>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</si>
  <si>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</si>
  <si>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</si>
  <si>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</si>
  <si>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</si>
  <si>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</si>
  <si>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</si>
  <si>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</si>
  <si>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</si>
  <si>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</si>
  <si>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</si>
  <si>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</si>
  <si>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</si>
  <si>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</si>
  <si>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</si>
  <si>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</si>
  <si>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</si>
  <si>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</si>
  <si>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</si>
  <si>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</si>
  <si>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</si>
  <si>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</si>
  <si>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</si>
  <si>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</si>
  <si>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</si>
  <si>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</si>
  <si>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</si>
  <si>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</si>
  <si>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</si>
  <si>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</si>
  <si>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</si>
  <si>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</si>
  <si>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</si>
  <si>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</si>
  <si>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</si>
  <si>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</si>
  <si>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</si>
  <si>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</si>
  <si>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</si>
  <si>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</si>
  <si>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</si>
  <si>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</si>
  <si>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</si>
  <si>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</si>
  <si>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</si>
  <si>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</si>
  <si>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</si>
  <si>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</si>
  <si>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</si>
  <si>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</si>
  <si>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</si>
  <si>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</si>
  <si>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</si>
  <si>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</si>
  <si>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</si>
  <si>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</si>
  <si>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</si>
  <si>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</si>
  <si>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</si>
  <si>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</si>
  <si>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</si>
  <si>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</si>
  <si>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</si>
  <si>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</si>
  <si>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</si>
  <si>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</si>
  <si>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</si>
  <si>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</si>
  <si>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</si>
  <si>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</si>
  <si>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</si>
  <si>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</si>
  <si>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</si>
  <si>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</si>
  <si>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</si>
  <si>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</si>
  <si>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</si>
  <si>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</si>
  <si>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</si>
  <si>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</si>
  <si>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</si>
  <si>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</si>
  <si>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</si>
  <si>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</si>
  <si>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</si>
  <si>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</si>
  <si>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</si>
  <si>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</si>
  <si>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</si>
  <si>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</si>
  <si>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</si>
  <si>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</si>
  <si>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</si>
  <si>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</si>
  <si>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</si>
  <si>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</si>
  <si>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</si>
  <si>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</si>
  <si>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</si>
  <si>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秋田県大館市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</si>
  <si>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</si>
  <si>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</si>
  <si>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</si>
  <si>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</si>
  <si>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</si>
  <si>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</si>
  <si>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</si>
  <si>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</si>
  <si>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</si>
  <si>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</si>
  <si>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</si>
  <si>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</si>
  <si>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</si>
  <si>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</si>
  <si>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</si>
  <si>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</si>
  <si>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</si>
  <si>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</si>
  <si>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</si>
  <si>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</si>
  <si>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大館市小規模水道等事業特別会計</t>
    <phoneticPr fontId="5"/>
  </si>
  <si>
    <t>大館市休日夜間急患センター特別会計</t>
    <phoneticPr fontId="5"/>
  </si>
  <si>
    <t>大館市温泉開発特別会計</t>
    <phoneticPr fontId="5"/>
  </si>
  <si>
    <t>大館市奨学資金特別会計</t>
    <phoneticPr fontId="5"/>
  </si>
  <si>
    <t>大館市都市計画事業特別会計</t>
    <phoneticPr fontId="5"/>
  </si>
  <si>
    <t>大館市土地取得特別会計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</si>
  <si>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</si>
  <si>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</si>
  <si>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</si>
  <si>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</si>
  <si>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</si>
  <si>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</si>
  <si>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</si>
  <si>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</si>
  <si>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</si>
  <si>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</si>
  <si>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</si>
  <si>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</si>
  <si>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</si>
  <si>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大館市国民健康保険特別会計</t>
    <phoneticPr fontId="5"/>
  </si>
  <si>
    <t>大館市後期高齢者医療特別会計</t>
    <phoneticPr fontId="5"/>
  </si>
  <si>
    <t>大館市介護保険特別会計</t>
    <phoneticPr fontId="5"/>
  </si>
  <si>
    <t>大館市介護サービス事業特別会計</t>
    <phoneticPr fontId="5"/>
  </si>
  <si>
    <t>大館市水道事業会計</t>
    <phoneticPr fontId="5"/>
  </si>
  <si>
    <t>法適用企業</t>
    <phoneticPr fontId="5"/>
  </si>
  <si>
    <t>大館市工業用水道事業会計</t>
    <phoneticPr fontId="5"/>
  </si>
  <si>
    <t>大館市下水道事業会計</t>
    <phoneticPr fontId="5"/>
  </si>
  <si>
    <t>大館市公設総合地方卸売市場特別会計</t>
    <phoneticPr fontId="5"/>
  </si>
  <si>
    <t>法非適用企業</t>
    <phoneticPr fontId="5"/>
  </si>
  <si>
    <t>大館市農業集落排水事業特別会計</t>
    <phoneticPr fontId="5"/>
  </si>
  <si>
    <t>大館市戸別浄化槽整備事業特別会計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</si>
  <si>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</si>
  <si>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</si>
  <si>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</si>
  <si>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</si>
  <si>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</si>
  <si>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</si>
  <si>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</si>
  <si>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</si>
  <si>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</si>
  <si>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</si>
  <si>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</si>
  <si>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</si>
  <si>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</si>
  <si>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</si>
  <si>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</si>
  <si>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</si>
  <si>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</si>
  <si>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</si>
  <si>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</si>
  <si>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</si>
  <si>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</si>
  <si>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</si>
  <si>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</si>
  <si>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</si>
  <si>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</si>
  <si>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</si>
  <si>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</si>
  <si>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</si>
  <si>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</si>
  <si>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</si>
  <si>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</si>
  <si>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</si>
  <si>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</si>
  <si>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</si>
  <si>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</si>
  <si>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</si>
  <si>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</si>
  <si>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</si>
  <si>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</si>
  <si>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</si>
  <si>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</si>
  <si>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</si>
  <si>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</si>
  <si>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</si>
  <si>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</si>
  <si>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</si>
  <si>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</si>
  <si>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</si>
  <si>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</si>
  <si>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</si>
  <si>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</si>
  <si>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</si>
  <si>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</si>
  <si>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</si>
  <si>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</si>
  <si>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</si>
  <si>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</si>
  <si>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</si>
  <si>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</si>
  <si>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</si>
  <si>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</si>
  <si>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</si>
  <si>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</si>
  <si>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</si>
  <si>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</si>
  <si>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</si>
  <si>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</si>
  <si>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</si>
  <si>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</si>
  <si>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</si>
  <si>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</si>
  <si>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</si>
  <si>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</si>
  <si>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</si>
  <si>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</si>
  <si>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</si>
  <si>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</si>
  <si>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</si>
  <si>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</si>
  <si>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</si>
  <si>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</si>
  <si>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</si>
  <si>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</si>
  <si>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</si>
  <si>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</si>
  <si>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</si>
  <si>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</si>
  <si>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</si>
  <si>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</si>
  <si>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</si>
  <si>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</si>
  <si>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</si>
  <si>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</si>
  <si>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</si>
  <si>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</si>
  <si>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</si>
  <si>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</si>
  <si>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</si>
  <si>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</si>
  <si>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</si>
  <si>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</si>
  <si>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</si>
  <si>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</si>
  <si>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</si>
  <si>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</si>
  <si>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</si>
  <si>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</si>
  <si>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</si>
  <si>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</si>
  <si>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</si>
  <si>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</si>
  <si>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</si>
  <si>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</si>
  <si>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</si>
  <si>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</si>
  <si>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</si>
  <si>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</si>
  <si>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</si>
  <si>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</si>
  <si>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</si>
  <si>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</si>
  <si>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</si>
  <si>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</si>
  <si>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</si>
  <si>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</si>
  <si>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</si>
  <si>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</si>
  <si>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</si>
  <si>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</si>
  <si>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</si>
  <si>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</si>
  <si>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</si>
  <si>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</si>
  <si>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</si>
  <si>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</si>
  <si>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0.40</t>
  </si>
  <si>
    <t>▲ 1.11</t>
  </si>
  <si>
    <t>▲ 1.75</t>
  </si>
  <si>
    <t>大館市病院事業会計</t>
  </si>
  <si>
    <t>▲ 0.66</t>
  </si>
  <si>
    <t>▲ 1.21</t>
  </si>
  <si>
    <t>▲ 3.68</t>
  </si>
  <si>
    <t>▲ 7.54</t>
  </si>
  <si>
    <t>大館市水道事業会計</t>
  </si>
  <si>
    <t>一般会計</t>
  </si>
  <si>
    <t>大館市介護保険特別会計</t>
  </si>
  <si>
    <t>大館市国民健康保険特別会計</t>
  </si>
  <si>
    <t>大館市工業用水道事業会計</t>
  </si>
  <si>
    <t>大館市下水道事業会計</t>
  </si>
  <si>
    <t>大館市農業集落排水事業特別会計</t>
  </si>
  <si>
    <t>その他会計（赤字）</t>
  </si>
  <si>
    <t>その他会計（黒字）</t>
  </si>
  <si>
    <t>R02</t>
    <phoneticPr fontId="5"/>
  </si>
  <si>
    <t>R03</t>
    <phoneticPr fontId="5"/>
  </si>
  <si>
    <t>R04</t>
    <phoneticPr fontId="5"/>
  </si>
  <si>
    <t>R05</t>
    <phoneticPr fontId="5"/>
  </si>
  <si>
    <t>R06</t>
    <phoneticPr fontId="5"/>
  </si>
  <si>
    <t>-</t>
    <phoneticPr fontId="2"/>
  </si>
  <si>
    <t>秋田県市町村総合事務組合（一般会計）</t>
    <phoneticPr fontId="2"/>
  </si>
  <si>
    <t>秋田県市町村総合事務組合（交通災害共済事業等特別会計）</t>
    <phoneticPr fontId="2"/>
  </si>
  <si>
    <t>秋田県市町村会館管理組合（一般会計）</t>
    <phoneticPr fontId="2"/>
  </si>
  <si>
    <t>秋田県後期高齢者医療広域連合（一般会計）</t>
    <phoneticPr fontId="2"/>
  </si>
  <si>
    <t>秋田県後期高齢者医療広域連合（後期高齢者医療特別会計）</t>
    <phoneticPr fontId="2"/>
  </si>
  <si>
    <t>地域振興基金</t>
    <rPh sb="0" eb="2">
      <t>チイキ</t>
    </rPh>
    <rPh sb="2" eb="4">
      <t>シンコウ</t>
    </rPh>
    <rPh sb="4" eb="6">
      <t>キキン</t>
    </rPh>
    <phoneticPr fontId="5"/>
  </si>
  <si>
    <t>ふるさと応援寄附基金</t>
    <rPh sb="4" eb="6">
      <t>オウエン</t>
    </rPh>
    <rPh sb="6" eb="8">
      <t>キフ</t>
    </rPh>
    <rPh sb="8" eb="10">
      <t>キキン</t>
    </rPh>
    <phoneticPr fontId="38"/>
  </si>
  <si>
    <t>ふるさと基金</t>
    <rPh sb="4" eb="6">
      <t>キキン</t>
    </rPh>
    <phoneticPr fontId="38"/>
  </si>
  <si>
    <t>社会福祉環境整備基金</t>
    <rPh sb="0" eb="2">
      <t>シャカイ</t>
    </rPh>
    <rPh sb="2" eb="4">
      <t>フクシ</t>
    </rPh>
    <rPh sb="4" eb="6">
      <t>カンキョウ</t>
    </rPh>
    <rPh sb="6" eb="8">
      <t>セイビ</t>
    </rPh>
    <rPh sb="8" eb="10">
      <t>キキン</t>
    </rPh>
    <phoneticPr fontId="2"/>
  </si>
  <si>
    <t>公共施設適正管理基金</t>
    <rPh sb="0" eb="2">
      <t>コウキョウ</t>
    </rPh>
    <rPh sb="2" eb="4">
      <t>シセツ</t>
    </rPh>
    <rPh sb="4" eb="6">
      <t>テキセイ</t>
    </rPh>
    <rPh sb="6" eb="8">
      <t>カンリ</t>
    </rPh>
    <rPh sb="8" eb="10">
      <t>キキン</t>
    </rPh>
    <phoneticPr fontId="2"/>
  </si>
  <si>
    <t>県北環境保全センター</t>
    <rPh sb="0" eb="2">
      <t>ケンホク</t>
    </rPh>
    <rPh sb="2" eb="6">
      <t>カンキョウホゼン</t>
    </rPh>
    <phoneticPr fontId="2"/>
  </si>
  <si>
    <t>大館市文教振興事業団</t>
    <rPh sb="0" eb="3">
      <t>オオダテシ</t>
    </rPh>
    <rPh sb="3" eb="5">
      <t>ブンキョウ</t>
    </rPh>
    <rPh sb="5" eb="7">
      <t>シンコウ</t>
    </rPh>
    <rPh sb="7" eb="10">
      <t>ジギョウダン</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</si>
  <si>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</si>
  <si>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</si>
  <si>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</si>
  <si>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</si>
  <si>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</si>
  <si>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</si>
  <si>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</si>
  <si>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</si>
  <si>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</si>
  <si>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</si>
  <si>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有形固定資産減価償却率は65.0％と類似団体平均と同程度である。将来負担比率は86.5%と類似団体平均より高い水準にある。将来負担比率が前年度比7.8ポイントの上昇となっているが、これは地方債残高の増加と公営企業債繰入見込額等他の将来負担見込額の増加と、基金の取崩による充当可能財源の減少が大きな要因である。類似団体と比べて、将来負担比率が高水準で推移しており、地方債残高と公営企業債等繰入見込額が大きいこと及び、積立金現在高が低いことが大きな要因と考えられる。
　今後は、斎場建設事業伴う地方債の借入により将来負担比率の上昇が見込まれるが、引き続き普通建設事業を厳選し、地方債残高の増加を抑制していきながら公共施設等総合管理計画並びに個別施設計画に基づき、施設の老朽化対策に取り組んでいく。</t>
    <rPh sb="81" eb="83">
      <t>ジョウショウ</t>
    </rPh>
    <rPh sb="100" eb="102">
      <t>ゾウカ</t>
    </rPh>
    <rPh sb="128" eb="130">
      <t>キキン</t>
    </rPh>
    <rPh sb="131" eb="133">
      <t>トリクズシ</t>
    </rPh>
    <rPh sb="136" eb="142">
      <t>ジュウトウカノウザイゲン</t>
    </rPh>
    <rPh sb="143" eb="145">
      <t>ゲンショウ</t>
    </rPh>
    <rPh sb="164" eb="168">
      <t>ショウライフタン</t>
    </rPh>
    <rPh sb="168" eb="170">
      <t>ヒリツ</t>
    </rPh>
    <rPh sb="171" eb="174">
      <t>コウスイジュン</t>
    </rPh>
    <rPh sb="175" eb="177">
      <t>スイイ</t>
    </rPh>
    <rPh sb="182" eb="187">
      <t>チホウサイザンダカ</t>
    </rPh>
    <rPh sb="188" eb="193">
      <t>コウエイキギョウサイ</t>
    </rPh>
    <rPh sb="193" eb="194">
      <t>トウ</t>
    </rPh>
    <rPh sb="194" eb="199">
      <t>クリイレミコミガク</t>
    </rPh>
    <rPh sb="200" eb="201">
      <t>オオ</t>
    </rPh>
    <rPh sb="205" eb="206">
      <t>オヨ</t>
    </rPh>
    <rPh sb="208" eb="211">
      <t>ツミタテキン</t>
    </rPh>
    <rPh sb="211" eb="214">
      <t>ゲンザイダカ</t>
    </rPh>
    <rPh sb="215" eb="216">
      <t>ヒク</t>
    </rPh>
    <rPh sb="220" eb="221">
      <t>オオ</t>
    </rPh>
    <rPh sb="223" eb="225">
      <t>ヨウイン</t>
    </rPh>
    <rPh sb="226" eb="227">
      <t>カンガ</t>
    </rPh>
    <phoneticPr fontId="5"/>
  </si>
  <si>
    <t>　将来負担比率は86.5％、実質公債費比率は9.4％となっており、ともに類似団体平均より高い水準にある。実質公債費比率は令和6年度単年では、普通交付税額の増加と、公債費に準ずる債務負担行為に係る支出額が減少したことにより改善され8.1％となったが、３カ年平均では、前年度と同率となった。将来負担比率は地方債の残高等の増加と、基金の取崩による充当可能財源の減少により前年度比7.8ポイントの上昇となった。類似団体と比べて、将来負担比率が高水準で推移しており、地方債残高と公営企業債等繰入見込額が大きいこと及び、積立金現在高が低いことが大きな要因と考えられる。
　今後は、斎場建設事業に伴う地方債の借入により両比率の上昇が見込まれるため、引き続き普通建設事業を厳選し、地方債残高の増加を抑制する等、将来負担を平準化しつつ老朽化対策に取り組んでいく。</t>
    <rPh sb="60" eb="62">
      <t>レイワ</t>
    </rPh>
    <rPh sb="63" eb="65">
      <t>ネンド</t>
    </rPh>
    <rPh sb="65" eb="67">
      <t>タンネン</t>
    </rPh>
    <rPh sb="70" eb="76">
      <t>フツウコウフゼイガク</t>
    </rPh>
    <rPh sb="101" eb="103">
      <t>ゲンショウ</t>
    </rPh>
    <rPh sb="110" eb="112">
      <t>カイゼン</t>
    </rPh>
    <rPh sb="126" eb="129">
      <t>ネンヘイキン</t>
    </rPh>
    <rPh sb="136" eb="137">
      <t>ドウ</t>
    </rPh>
    <rPh sb="137" eb="138">
      <t>リツ</t>
    </rPh>
    <rPh sb="150" eb="153">
      <t>チホウサイ</t>
    </rPh>
    <rPh sb="154" eb="156">
      <t>ザンダカ</t>
    </rPh>
    <rPh sb="194" eb="196">
      <t>ジョウショウ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</si>
</sst>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18" fillId="0" borderId="41" xfId="16" applyFont="1" applyBorder="1" applyAlignment="1" applyProtection="1">
      <alignment horizontal="left" vertical="top" wrapText="1"/>
      <protection locked="0"/>
    </xf>
    <xf numFmtId="0" fontId="18" fillId="0" borderId="12" xfId="16" applyFont="1" applyBorder="1" applyAlignment="1" applyProtection="1">
      <alignment horizontal="left" vertical="top" wrapText="1"/>
      <protection locked="0"/>
    </xf>
    <xf numFmtId="0" fontId="18" fillId="0" borderId="51" xfId="16" applyFont="1" applyBorder="1" applyAlignment="1" applyProtection="1">
      <alignment horizontal="left" vertical="top" wrapText="1"/>
      <protection locked="0"/>
    </xf>
    <xf numFmtId="0" fontId="18" fillId="0" borderId="65" xfId="16" applyFont="1" applyBorder="1" applyAlignment="1" applyProtection="1">
      <alignment horizontal="left" vertical="top" wrapText="1"/>
      <protection locked="0"/>
    </xf>
    <xf numFmtId="0" fontId="18" fillId="0" borderId="0" xfId="16" applyFont="1" applyAlignment="1" applyProtection="1">
      <alignment horizontal="left" vertical="top" wrapText="1"/>
      <protection locked="0"/>
    </xf>
    <xf numFmtId="0" fontId="18" fillId="0" borderId="38" xfId="16" applyFont="1" applyBorder="1" applyAlignment="1" applyProtection="1">
      <alignment horizontal="left" vertical="top" wrapText="1"/>
      <protection locked="0"/>
    </xf>
    <xf numFmtId="0" fontId="18" fillId="0" borderId="37" xfId="16" applyFont="1" applyBorder="1" applyAlignment="1" applyProtection="1">
      <alignment horizontal="left" vertical="top" wrapText="1"/>
      <protection locked="0"/>
    </xf>
    <xf numFmtId="0" fontId="18" fillId="0" borderId="56" xfId="16" applyFont="1" applyBorder="1" applyAlignment="1" applyProtection="1">
      <alignment horizontal="left" vertical="top" wrapText="1"/>
      <protection locked="0"/>
    </xf>
    <xf numFmtId="0" fontId="18" fillId="0" borderId="40" xfId="16" applyFont="1" applyBorder="1" applyAlignment="1" applyProtection="1">
      <alignment horizontal="left" vertical="top" wrapText="1"/>
      <protection locked="0"/>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A65F-4E61-9B4A-E012BF18A06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119750</c:v>
                </c:pt>
                <c:pt idx="1">
                  <c:v>83477</c:v>
                </c:pt>
                <c:pt idx="2">
                  <c:v>64482</c:v>
                </c:pt>
                <c:pt idx="3">
                  <c:v>70690</c:v>
                </c:pt>
                <c:pt idx="4">
                  <c:v>82413</c:v>
                </c:pt>
              </c:numCache>
            </c:numRef>
          </c:val>
          <c:smooth val="0"/>
          <c:extLst>
            <c:ext xmlns:c16="http://schemas.microsoft.com/office/drawing/2014/chart" uri="{C3380CC4-5D6E-409C-BE32-E72D297353CC}">
              <c16:uniqueId val="{00000001-A65F-4E61-9B4A-E012BF18A06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8.34</c:v>
                </c:pt>
                <c:pt idx="1">
                  <c:v>9.61</c:v>
                </c:pt>
                <c:pt idx="2">
                  <c:v>8.02</c:v>
                </c:pt>
                <c:pt idx="3">
                  <c:v>7.55</c:v>
                </c:pt>
                <c:pt idx="4">
                  <c:v>6.84</c:v>
                </c:pt>
              </c:numCache>
            </c:numRef>
          </c:val>
          <c:extLst>
            <c:ext xmlns:c16="http://schemas.microsoft.com/office/drawing/2014/chart" uri="{C3380CC4-5D6E-409C-BE32-E72D297353CC}">
              <c16:uniqueId val="{00000000-B5C2-4D28-94D0-B0CB43E9003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5.68</c:v>
                </c:pt>
                <c:pt idx="1">
                  <c:v>6.01</c:v>
                </c:pt>
                <c:pt idx="2">
                  <c:v>5.14</c:v>
                </c:pt>
                <c:pt idx="3">
                  <c:v>5.75</c:v>
                </c:pt>
                <c:pt idx="4">
                  <c:v>4.54</c:v>
                </c:pt>
              </c:numCache>
            </c:numRef>
          </c:val>
          <c:extLst>
            <c:ext xmlns:c16="http://schemas.microsoft.com/office/drawing/2014/chart" uri="{C3380CC4-5D6E-409C-BE32-E72D297353CC}">
              <c16:uniqueId val="{00000001-B5C2-4D28-94D0-B0CB43E9003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-0.4</c:v>
                </c:pt>
                <c:pt idx="1">
                  <c:v>4.07</c:v>
                </c:pt>
                <c:pt idx="2">
                  <c:v>-1.1100000000000001</c:v>
                </c:pt>
                <c:pt idx="3">
                  <c:v>0.27</c:v>
                </c:pt>
                <c:pt idx="4">
                  <c:v>-1.75</c:v>
                </c:pt>
              </c:numCache>
            </c:numRef>
          </c:val>
          <c:smooth val="0"/>
          <c:extLst>
            <c:ext xmlns:c16="http://schemas.microsoft.com/office/drawing/2014/chart" uri="{C3380CC4-5D6E-409C-BE32-E72D297353CC}">
              <c16:uniqueId val="{00000002-B5C2-4D28-94D0-B0CB43E9003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0.05</c:v>
                </c:pt>
                <c:pt idx="2">
                  <c:v>#N/A</c:v>
                </c:pt>
                <c:pt idx="3">
                  <c:v>0.04</c:v>
                </c:pt>
                <c:pt idx="4">
                  <c:v>#N/A</c:v>
                </c:pt>
                <c:pt idx="5">
                  <c:v>0.05</c:v>
                </c:pt>
                <c:pt idx="6">
                  <c:v>#N/A</c:v>
                </c:pt>
                <c:pt idx="7">
                  <c:v>0.12</c:v>
                </c:pt>
                <c:pt idx="8">
                  <c:v>#N/A</c:v>
                </c:pt>
                <c:pt idx="9">
                  <c:v>0.06</c:v>
                </c:pt>
              </c:numCache>
            </c:numRef>
          </c:val>
          <c:extLst>
            <c:ext xmlns:c16="http://schemas.microsoft.com/office/drawing/2014/chart" uri="{C3380CC4-5D6E-409C-BE32-E72D297353CC}">
              <c16:uniqueId val="{00000000-F0AC-4369-90EE-E098A583792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0AC-4369-90EE-E098A5837928}"/>
            </c:ext>
          </c:extLst>
        </c:ser>
        <c:ser>
          <c:idx val="2"/>
          <c:order val="2"/>
          <c:tx>
            <c:strRef>
              <c:f>データシート!$A$29</c:f>
              <c:strCache>
                <c:ptCount val="1"/>
                <c:pt idx="0">
                  <c:v>大館市農業集落排水事業特別会計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0.01</c:v>
                </c:pt>
                <c:pt idx="4">
                  <c:v>#N/A</c:v>
                </c:pt>
                <c:pt idx="5">
                  <c:v>0.02</c:v>
                </c:pt>
                <c:pt idx="6">
                  <c:v>#N/A</c:v>
                </c:pt>
                <c:pt idx="7">
                  <c:v>0.02</c:v>
                </c:pt>
                <c:pt idx="8">
                  <c:v>#N/A</c:v>
                </c:pt>
                <c:pt idx="9">
                  <c:v>0.04</c:v>
                </c:pt>
              </c:numCache>
            </c:numRef>
          </c:val>
          <c:extLst>
            <c:ext xmlns:c16="http://schemas.microsoft.com/office/drawing/2014/chart" uri="{C3380CC4-5D6E-409C-BE32-E72D297353CC}">
              <c16:uniqueId val="{00000002-F0AC-4369-90EE-E098A5837928}"/>
            </c:ext>
          </c:extLst>
        </c:ser>
        <c:ser>
          <c:idx val="3"/>
          <c:order val="3"/>
          <c:tx>
            <c:strRef>
              <c:f>データシート!$A$30</c:f>
              <c:strCache>
                <c:ptCount val="1"/>
                <c:pt idx="0">
                  <c:v>大館市下水道事業会計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0.65</c:v>
                </c:pt>
                <c:pt idx="2">
                  <c:v>#N/A</c:v>
                </c:pt>
                <c:pt idx="3">
                  <c:v>0.36</c:v>
                </c:pt>
                <c:pt idx="4">
                  <c:v>#N/A</c:v>
                </c:pt>
                <c:pt idx="5">
                  <c:v>0.46</c:v>
                </c:pt>
                <c:pt idx="6">
                  <c:v>#N/A</c:v>
                </c:pt>
                <c:pt idx="7">
                  <c:v>0.04</c:v>
                </c:pt>
                <c:pt idx="8">
                  <c:v>#N/A</c:v>
                </c:pt>
                <c:pt idx="9">
                  <c:v>0.13</c:v>
                </c:pt>
              </c:numCache>
            </c:numRef>
          </c:val>
          <c:extLst>
            <c:ext xmlns:c16="http://schemas.microsoft.com/office/drawing/2014/chart" uri="{C3380CC4-5D6E-409C-BE32-E72D297353CC}">
              <c16:uniqueId val="{00000003-F0AC-4369-90EE-E098A5837928}"/>
            </c:ext>
          </c:extLst>
        </c:ser>
        <c:ser>
          <c:idx val="4"/>
          <c:order val="4"/>
          <c:tx>
            <c:strRef>
              <c:f>データシート!$A$31</c:f>
              <c:strCache>
                <c:ptCount val="1"/>
                <c:pt idx="0">
                  <c:v>大館市工業用水道事業会計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0.71</c:v>
                </c:pt>
                <c:pt idx="2">
                  <c:v>#N/A</c:v>
                </c:pt>
                <c:pt idx="3">
                  <c:v>0.79</c:v>
                </c:pt>
                <c:pt idx="4">
                  <c:v>#N/A</c:v>
                </c:pt>
                <c:pt idx="5">
                  <c:v>0.79</c:v>
                </c:pt>
                <c:pt idx="6">
                  <c:v>#N/A</c:v>
                </c:pt>
                <c:pt idx="7">
                  <c:v>0.71</c:v>
                </c:pt>
                <c:pt idx="8">
                  <c:v>#N/A</c:v>
                </c:pt>
                <c:pt idx="9">
                  <c:v>0.55000000000000004</c:v>
                </c:pt>
              </c:numCache>
            </c:numRef>
          </c:val>
          <c:extLst>
            <c:ext xmlns:c16="http://schemas.microsoft.com/office/drawing/2014/chart" uri="{C3380CC4-5D6E-409C-BE32-E72D297353CC}">
              <c16:uniqueId val="{00000004-F0AC-4369-90EE-E098A5837928}"/>
            </c:ext>
          </c:extLst>
        </c:ser>
        <c:ser>
          <c:idx val="5"/>
          <c:order val="5"/>
          <c:tx>
            <c:strRef>
              <c:f>データシート!$A$32</c:f>
              <c:strCache>
                <c:ptCount val="1"/>
                <c:pt idx="0">
                  <c:v>大館市国民健康保険特別会計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0.68</c:v>
                </c:pt>
                <c:pt idx="2">
                  <c:v>#N/A</c:v>
                </c:pt>
                <c:pt idx="3">
                  <c:v>1.1599999999999999</c:v>
                </c:pt>
                <c:pt idx="4">
                  <c:v>#N/A</c:v>
                </c:pt>
                <c:pt idx="5">
                  <c:v>0.64</c:v>
                </c:pt>
                <c:pt idx="6">
                  <c:v>#N/A</c:v>
                </c:pt>
                <c:pt idx="7">
                  <c:v>0.66</c:v>
                </c:pt>
                <c:pt idx="8">
                  <c:v>#N/A</c:v>
                </c:pt>
                <c:pt idx="9">
                  <c:v>0.75</c:v>
                </c:pt>
              </c:numCache>
            </c:numRef>
          </c:val>
          <c:extLst>
            <c:ext xmlns:c16="http://schemas.microsoft.com/office/drawing/2014/chart" uri="{C3380CC4-5D6E-409C-BE32-E72D297353CC}">
              <c16:uniqueId val="{00000005-F0AC-4369-90EE-E098A5837928}"/>
            </c:ext>
          </c:extLst>
        </c:ser>
        <c:ser>
          <c:idx val="6"/>
          <c:order val="6"/>
          <c:tx>
            <c:strRef>
              <c:f>データシート!$A$33</c:f>
              <c:strCache>
                <c:ptCount val="1"/>
                <c:pt idx="0">
                  <c:v>大館市介護保険特別会計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1.48</c:v>
                </c:pt>
                <c:pt idx="2">
                  <c:v>#N/A</c:v>
                </c:pt>
                <c:pt idx="3">
                  <c:v>1.98</c:v>
                </c:pt>
                <c:pt idx="4">
                  <c:v>#N/A</c:v>
                </c:pt>
                <c:pt idx="5">
                  <c:v>1.88</c:v>
                </c:pt>
                <c:pt idx="6">
                  <c:v>#N/A</c:v>
                </c:pt>
                <c:pt idx="7">
                  <c:v>1.44</c:v>
                </c:pt>
                <c:pt idx="8">
                  <c:v>#N/A</c:v>
                </c:pt>
                <c:pt idx="9">
                  <c:v>1.24</c:v>
                </c:pt>
              </c:numCache>
            </c:numRef>
          </c:val>
          <c:extLst>
            <c:ext xmlns:c16="http://schemas.microsoft.com/office/drawing/2014/chart" uri="{C3380CC4-5D6E-409C-BE32-E72D297353CC}">
              <c16:uniqueId val="{00000006-F0AC-4369-90EE-E098A5837928}"/>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8.3000000000000007</c:v>
                </c:pt>
                <c:pt idx="2">
                  <c:v>#N/A</c:v>
                </c:pt>
                <c:pt idx="3">
                  <c:v>9.57</c:v>
                </c:pt>
                <c:pt idx="4">
                  <c:v>#N/A</c:v>
                </c:pt>
                <c:pt idx="5">
                  <c:v>7.97</c:v>
                </c:pt>
                <c:pt idx="6">
                  <c:v>#N/A</c:v>
                </c:pt>
                <c:pt idx="7">
                  <c:v>7.44</c:v>
                </c:pt>
                <c:pt idx="8">
                  <c:v>#N/A</c:v>
                </c:pt>
                <c:pt idx="9">
                  <c:v>6.79</c:v>
                </c:pt>
              </c:numCache>
            </c:numRef>
          </c:val>
          <c:extLst>
            <c:ext xmlns:c16="http://schemas.microsoft.com/office/drawing/2014/chart" uri="{C3380CC4-5D6E-409C-BE32-E72D297353CC}">
              <c16:uniqueId val="{00000007-F0AC-4369-90EE-E098A5837928}"/>
            </c:ext>
          </c:extLst>
        </c:ser>
        <c:ser>
          <c:idx val="8"/>
          <c:order val="8"/>
          <c:tx>
            <c:strRef>
              <c:f>データシート!$A$35</c:f>
              <c:strCache>
                <c:ptCount val="1"/>
                <c:pt idx="0">
                  <c:v>大館市水道事業会計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10.34</c:v>
                </c:pt>
                <c:pt idx="2">
                  <c:v>#N/A</c:v>
                </c:pt>
                <c:pt idx="3">
                  <c:v>11.01</c:v>
                </c:pt>
                <c:pt idx="4">
                  <c:v>#N/A</c:v>
                </c:pt>
                <c:pt idx="5">
                  <c:v>11.84</c:v>
                </c:pt>
                <c:pt idx="6">
                  <c:v>#N/A</c:v>
                </c:pt>
                <c:pt idx="7">
                  <c:v>11.84</c:v>
                </c:pt>
                <c:pt idx="8">
                  <c:v>#N/A</c:v>
                </c:pt>
                <c:pt idx="9">
                  <c:v>10.47</c:v>
                </c:pt>
              </c:numCache>
            </c:numRef>
          </c:val>
          <c:extLst>
            <c:ext xmlns:c16="http://schemas.microsoft.com/office/drawing/2014/chart" uri="{C3380CC4-5D6E-409C-BE32-E72D297353CC}">
              <c16:uniqueId val="{00000008-F0AC-4369-90EE-E098A5837928}"/>
            </c:ext>
          </c:extLst>
        </c:ser>
        <c:ser>
          <c:idx val="9"/>
          <c:order val="9"/>
          <c:tx>
            <c:strRef>
              <c:f>データシート!$A$36</c:f>
              <c:strCache>
                <c:ptCount val="1"/>
                <c:pt idx="0">
                  <c:v>大館市病院事業会計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0</c:v>
                </c:pt>
                <c:pt idx="2">
                  <c:v>0.66</c:v>
                </c:pt>
                <c:pt idx="3">
                  <c:v>#N/A</c:v>
                </c:pt>
                <c:pt idx="4">
                  <c:v>1.21</c:v>
                </c:pt>
                <c:pt idx="5">
                  <c:v>#N/A</c:v>
                </c:pt>
                <c:pt idx="6">
                  <c:v>3.68</c:v>
                </c:pt>
                <c:pt idx="7">
                  <c:v>#N/A</c:v>
                </c:pt>
                <c:pt idx="8">
                  <c:v>7.54</c:v>
                </c:pt>
                <c:pt idx="9">
                  <c:v>#N/A</c:v>
                </c:pt>
              </c:numCache>
            </c:numRef>
          </c:val>
          <c:extLst>
            <c:ext xmlns:c16="http://schemas.microsoft.com/office/drawing/2014/chart" uri="{C3380CC4-5D6E-409C-BE32-E72D297353CC}">
              <c16:uniqueId val="{00000009-F0AC-4369-90EE-E098A583792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3380</c:v>
                </c:pt>
                <c:pt idx="5">
                  <c:v>3287</c:v>
                </c:pt>
                <c:pt idx="8">
                  <c:v>3276</c:v>
                </c:pt>
                <c:pt idx="11">
                  <c:v>3334</c:v>
                </c:pt>
                <c:pt idx="14">
                  <c:v>3356</c:v>
                </c:pt>
              </c:numCache>
            </c:numRef>
          </c:val>
          <c:extLst>
            <c:ext xmlns:c16="http://schemas.microsoft.com/office/drawing/2014/chart" uri="{C3380CC4-5D6E-409C-BE32-E72D297353CC}">
              <c16:uniqueId val="{00000000-BC78-4376-BC6D-3EF313A8640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C78-4376-BC6D-3EF313A8640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71</c:v>
                </c:pt>
                <c:pt idx="3">
                  <c:v>7</c:v>
                </c:pt>
                <c:pt idx="6">
                  <c:v>238</c:v>
                </c:pt>
                <c:pt idx="9">
                  <c:v>238</c:v>
                </c:pt>
                <c:pt idx="12">
                  <c:v>231</c:v>
                </c:pt>
              </c:numCache>
            </c:numRef>
          </c:val>
          <c:extLst>
            <c:ext xmlns:c16="http://schemas.microsoft.com/office/drawing/2014/chart" uri="{C3380CC4-5D6E-409C-BE32-E72D297353CC}">
              <c16:uniqueId val="{00000002-BC78-4376-BC6D-3EF313A8640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C78-4376-BC6D-3EF313A8640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1467</c:v>
                </c:pt>
                <c:pt idx="3">
                  <c:v>1461</c:v>
                </c:pt>
                <c:pt idx="6">
                  <c:v>1529</c:v>
                </c:pt>
                <c:pt idx="9">
                  <c:v>1525</c:v>
                </c:pt>
                <c:pt idx="12">
                  <c:v>1390</c:v>
                </c:pt>
              </c:numCache>
            </c:numRef>
          </c:val>
          <c:extLst>
            <c:ext xmlns:c16="http://schemas.microsoft.com/office/drawing/2014/chart" uri="{C3380CC4-5D6E-409C-BE32-E72D297353CC}">
              <c16:uniqueId val="{00000004-BC78-4376-BC6D-3EF313A8640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C78-4376-BC6D-3EF313A8640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C78-4376-BC6D-3EF313A8640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3313</c:v>
                </c:pt>
                <c:pt idx="3">
                  <c:v>3411</c:v>
                </c:pt>
                <c:pt idx="6">
                  <c:v>3476</c:v>
                </c:pt>
                <c:pt idx="9">
                  <c:v>3409</c:v>
                </c:pt>
                <c:pt idx="12">
                  <c:v>3290</c:v>
                </c:pt>
              </c:numCache>
            </c:numRef>
          </c:val>
          <c:extLst>
            <c:ext xmlns:c16="http://schemas.microsoft.com/office/drawing/2014/chart" uri="{C3380CC4-5D6E-409C-BE32-E72D297353CC}">
              <c16:uniqueId val="{00000007-BC78-4376-BC6D-3EF313A8640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1471</c:v>
                </c:pt>
                <c:pt idx="2">
                  <c:v>#N/A</c:v>
                </c:pt>
                <c:pt idx="3">
                  <c:v>#N/A</c:v>
                </c:pt>
                <c:pt idx="4">
                  <c:v>1592</c:v>
                </c:pt>
                <c:pt idx="5">
                  <c:v>#N/A</c:v>
                </c:pt>
                <c:pt idx="6">
                  <c:v>#N/A</c:v>
                </c:pt>
                <c:pt idx="7">
                  <c:v>1967</c:v>
                </c:pt>
                <c:pt idx="8">
                  <c:v>#N/A</c:v>
                </c:pt>
                <c:pt idx="9">
                  <c:v>#N/A</c:v>
                </c:pt>
                <c:pt idx="10">
                  <c:v>1838</c:v>
                </c:pt>
                <c:pt idx="11">
                  <c:v>#N/A</c:v>
                </c:pt>
                <c:pt idx="12">
                  <c:v>#N/A</c:v>
                </c:pt>
                <c:pt idx="13">
                  <c:v>1555</c:v>
                </c:pt>
                <c:pt idx="14">
                  <c:v>#N/A</c:v>
                </c:pt>
              </c:numCache>
            </c:numRef>
          </c:val>
          <c:smooth val="0"/>
          <c:extLst>
            <c:ext xmlns:c16="http://schemas.microsoft.com/office/drawing/2014/chart" uri="{C3380CC4-5D6E-409C-BE32-E72D297353CC}">
              <c16:uniqueId val="{00000008-BC78-4376-BC6D-3EF313A8640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37465</c:v>
                </c:pt>
                <c:pt idx="5">
                  <c:v>37219</c:v>
                </c:pt>
                <c:pt idx="8">
                  <c:v>36886</c:v>
                </c:pt>
                <c:pt idx="11">
                  <c:v>36510</c:v>
                </c:pt>
                <c:pt idx="14">
                  <c:v>35943</c:v>
                </c:pt>
              </c:numCache>
            </c:numRef>
          </c:val>
          <c:extLst>
            <c:ext xmlns:c16="http://schemas.microsoft.com/office/drawing/2014/chart" uri="{C3380CC4-5D6E-409C-BE32-E72D297353CC}">
              <c16:uniqueId val="{00000000-E338-44C4-8DFE-A56904BC567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887</c:v>
                </c:pt>
                <c:pt idx="5">
                  <c:v>784</c:v>
                </c:pt>
                <c:pt idx="8">
                  <c:v>974</c:v>
                </c:pt>
                <c:pt idx="11">
                  <c:v>851</c:v>
                </c:pt>
                <c:pt idx="14">
                  <c:v>675</c:v>
                </c:pt>
              </c:numCache>
            </c:numRef>
          </c:val>
          <c:extLst>
            <c:ext xmlns:c16="http://schemas.microsoft.com/office/drawing/2014/chart" uri="{C3380CC4-5D6E-409C-BE32-E72D297353CC}">
              <c16:uniqueId val="{00000001-E338-44C4-8DFE-A56904BC567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7231</c:v>
                </c:pt>
                <c:pt idx="5">
                  <c:v>7206</c:v>
                </c:pt>
                <c:pt idx="8">
                  <c:v>6580</c:v>
                </c:pt>
                <c:pt idx="11">
                  <c:v>6659</c:v>
                </c:pt>
                <c:pt idx="14">
                  <c:v>6336</c:v>
                </c:pt>
              </c:numCache>
            </c:numRef>
          </c:val>
          <c:extLst>
            <c:ext xmlns:c16="http://schemas.microsoft.com/office/drawing/2014/chart" uri="{C3380CC4-5D6E-409C-BE32-E72D297353CC}">
              <c16:uniqueId val="{00000002-E338-44C4-8DFE-A56904BC567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338-44C4-8DFE-A56904BC567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338-44C4-8DFE-A56904BC567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338-44C4-8DFE-A56904BC567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5836</c:v>
                </c:pt>
                <c:pt idx="3">
                  <c:v>5838</c:v>
                </c:pt>
                <c:pt idx="6">
                  <c:v>6130</c:v>
                </c:pt>
                <c:pt idx="9">
                  <c:v>6414</c:v>
                </c:pt>
                <c:pt idx="12">
                  <c:v>6868</c:v>
                </c:pt>
              </c:numCache>
            </c:numRef>
          </c:val>
          <c:extLst>
            <c:ext xmlns:c16="http://schemas.microsoft.com/office/drawing/2014/chart" uri="{C3380CC4-5D6E-409C-BE32-E72D297353CC}">
              <c16:uniqueId val="{00000006-E338-44C4-8DFE-A56904BC567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E338-44C4-8DFE-A56904BC567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20668</c:v>
                </c:pt>
                <c:pt idx="3">
                  <c:v>20801</c:v>
                </c:pt>
                <c:pt idx="6">
                  <c:v>20054</c:v>
                </c:pt>
                <c:pt idx="9">
                  <c:v>20258</c:v>
                </c:pt>
                <c:pt idx="12">
                  <c:v>20563</c:v>
                </c:pt>
              </c:numCache>
            </c:numRef>
          </c:val>
          <c:extLst>
            <c:ext xmlns:c16="http://schemas.microsoft.com/office/drawing/2014/chart" uri="{C3380CC4-5D6E-409C-BE32-E72D297353CC}">
              <c16:uniqueId val="{00000008-E338-44C4-8DFE-A56904BC567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2332</c:v>
                </c:pt>
                <c:pt idx="3">
                  <c:v>2325</c:v>
                </c:pt>
                <c:pt idx="6">
                  <c:v>2087</c:v>
                </c:pt>
                <c:pt idx="9">
                  <c:v>1849</c:v>
                </c:pt>
                <c:pt idx="12">
                  <c:v>1387</c:v>
                </c:pt>
              </c:numCache>
            </c:numRef>
          </c:val>
          <c:extLst>
            <c:ext xmlns:c16="http://schemas.microsoft.com/office/drawing/2014/chart" uri="{C3380CC4-5D6E-409C-BE32-E72D297353CC}">
              <c16:uniqueId val="{00000009-E338-44C4-8DFE-A56904BC567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33092</c:v>
                </c:pt>
                <c:pt idx="3">
                  <c:v>32122</c:v>
                </c:pt>
                <c:pt idx="6">
                  <c:v>30763</c:v>
                </c:pt>
                <c:pt idx="9">
                  <c:v>30309</c:v>
                </c:pt>
                <c:pt idx="12">
                  <c:v>30696</c:v>
                </c:pt>
              </c:numCache>
            </c:numRef>
          </c:val>
          <c:extLst>
            <c:ext xmlns:c16="http://schemas.microsoft.com/office/drawing/2014/chart" uri="{C3380CC4-5D6E-409C-BE32-E72D297353CC}">
              <c16:uniqueId val="{0000000A-E338-44C4-8DFE-A56904BC567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16346</c:v>
                </c:pt>
                <c:pt idx="2">
                  <c:v>#N/A</c:v>
                </c:pt>
                <c:pt idx="3">
                  <c:v>#N/A</c:v>
                </c:pt>
                <c:pt idx="4">
                  <c:v>15876</c:v>
                </c:pt>
                <c:pt idx="5">
                  <c:v>#N/A</c:v>
                </c:pt>
                <c:pt idx="6">
                  <c:v>#N/A</c:v>
                </c:pt>
                <c:pt idx="7">
                  <c:v>14595</c:v>
                </c:pt>
                <c:pt idx="8">
                  <c:v>#N/A</c:v>
                </c:pt>
                <c:pt idx="9">
                  <c:v>#N/A</c:v>
                </c:pt>
                <c:pt idx="10">
                  <c:v>14810</c:v>
                </c:pt>
                <c:pt idx="11">
                  <c:v>#N/A</c:v>
                </c:pt>
                <c:pt idx="12">
                  <c:v>#N/A</c:v>
                </c:pt>
                <c:pt idx="13">
                  <c:v>16560</c:v>
                </c:pt>
                <c:pt idx="14">
                  <c:v>#N/A</c:v>
                </c:pt>
              </c:numCache>
            </c:numRef>
          </c:val>
          <c:smooth val="0"/>
          <c:extLst>
            <c:ext xmlns:c16="http://schemas.microsoft.com/office/drawing/2014/chart" uri="{C3380CC4-5D6E-409C-BE32-E72D297353CC}">
              <c16:uniqueId val="{0000000B-E338-44C4-8DFE-A56904BC567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1122</c:v>
                </c:pt>
                <c:pt idx="1">
                  <c:v>1269</c:v>
                </c:pt>
                <c:pt idx="2">
                  <c:v>1014</c:v>
                </c:pt>
              </c:numCache>
            </c:numRef>
          </c:val>
          <c:extLst>
            <c:ext xmlns:c16="http://schemas.microsoft.com/office/drawing/2014/chart" uri="{C3380CC4-5D6E-409C-BE32-E72D297353CC}">
              <c16:uniqueId val="{00000000-8529-41D8-B6FD-8A2368934BB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696</c:v>
                </c:pt>
                <c:pt idx="1">
                  <c:v>791</c:v>
                </c:pt>
                <c:pt idx="2">
                  <c:v>813</c:v>
                </c:pt>
              </c:numCache>
            </c:numRef>
          </c:val>
          <c:extLst>
            <c:ext xmlns:c16="http://schemas.microsoft.com/office/drawing/2014/chart" uri="{C3380CC4-5D6E-409C-BE32-E72D297353CC}">
              <c16:uniqueId val="{00000001-8529-41D8-B6FD-8A2368934BB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5019</c:v>
                </c:pt>
                <c:pt idx="1">
                  <c:v>4692</c:v>
                </c:pt>
                <c:pt idx="2">
                  <c:v>4491</c:v>
                </c:pt>
              </c:numCache>
            </c:numRef>
          </c:val>
          <c:extLst>
            <c:ext xmlns:c16="http://schemas.microsoft.com/office/drawing/2014/chart" uri="{C3380CC4-5D6E-409C-BE32-E72D297353CC}">
              <c16:uniqueId val="{00000002-8529-41D8-B6FD-8A2368934BB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{FA3648A8-3CDE-4F60-83D1-56E50F7173AB}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8A2-44BD-87AF-2B433AD7F2F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{EEADCDDA-DC55-4B0E-9155-2FB479A87339}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8A2-44BD-87AF-2B433AD7F2F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{C8F61D4F-07C6-4B14-85B4-63A187360759}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8A2-44BD-87AF-2B433AD7F2F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{152D1924-89FB-4917-90F1-29B8F89E221E}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8A2-44BD-87AF-2B433AD7F2F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{35C90F16-5A96-4890-A36E-57FD288FBA40}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8A2-44BD-87AF-2B433AD7F2F9}"/>
                </c:ext>
              </c:extLst>
            </c:dLbl>
            <c:dLbl>
              <c:idx val="8"/>
              <c:layout>
                <c:manualLayout>
                  <c:x val="-4.5538669966447891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{FAF21B85-4700-4C70-900C-2CA169B2F614}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8A2-44BD-87AF-2B433AD7F2F9}"/>
                </c:ext>
              </c:extLst>
            </c:dLbl>
            <c:dLbl>
              <c:idx val="16"/>
              <c:layout>
                <c:manualLayout>
                  <c:x val="-1.849283133402043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{9AD9E7A9-4954-4418-99B2-74CD9084E957}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8A2-44BD-87AF-2B433AD7F2F9}"/>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{D146A843-79C9-452F-BA25-8603C9C9A37E}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8A2-44BD-87AF-2B433AD7F2F9}"/>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{630824EA-6452-42F7-ACC4-357874C5830D}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8A2-44BD-87AF-2B433AD7F2F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59.6</c:v>
                </c:pt>
                <c:pt idx="8">
                  <c:v>61.1</c:v>
                </c:pt>
                <c:pt idx="16">
                  <c:v>61.1</c:v>
                </c:pt>
                <c:pt idx="24">
                  <c:v>62.7</c:v>
                </c:pt>
                <c:pt idx="32">
                  <c:v>65</c:v>
                </c:pt>
              </c:numCache>
            </c:numRef>
          </c:xVal>
          <c:yVal>
            <c:numRef>
              <c:f>公会計指標分析・財政指標組合せ分析表!$BP$51:$DC$51</c:f>
              <c:numCache>
                <c:formatCode>#,##0.0;"▲ "#,##0.0</c:formatCode>
                <c:ptCount val="40"/>
                <c:pt idx="0">
                  <c:v>87.5</c:v>
                </c:pt>
                <c:pt idx="8">
                  <c:v>82.2</c:v>
                </c:pt>
                <c:pt idx="16">
                  <c:v>78.3</c:v>
                </c:pt>
                <c:pt idx="24">
                  <c:v>78.7</c:v>
                </c:pt>
                <c:pt idx="32">
                  <c:v>86.5</c:v>
                </c:pt>
              </c:numCache>
            </c:numRef>
          </c:yVal>
          <c:smooth val="0"/>
          <c:extLst>
            <c:ext xmlns:c16="http://schemas.microsoft.com/office/drawing/2014/chart" uri="{C3380CC4-5D6E-409C-BE32-E72D297353CC}">
              <c16:uniqueId val="{00000009-28A2-44BD-87AF-2B433AD7F2F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{575743E0-82B1-4667-B4D2-D8F607B87704}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8A2-44BD-87AF-2B433AD7F2F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{10C63774-3038-4A67-8D41-09B633CA4F1B}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8A2-44BD-87AF-2B433AD7F2F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{7E1F1E97-75BA-417E-A026-88562014C5CC}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8A2-44BD-87AF-2B433AD7F2F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{2651FCEA-F94B-48AC-8530-B95EED69F585}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8A2-44BD-87AF-2B433AD7F2F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{9F6C8973-E6C6-42FF-BAF4-DA3EFDA16672}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8A2-44BD-87AF-2B433AD7F2F9}"/>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{15A93134-0F58-41B6-8F58-1BCCFE3757B3}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8A2-44BD-87AF-2B433AD7F2F9}"/>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{C8C8FD9C-96BE-4758-A0D5-55650A344E4E}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8A2-44BD-87AF-2B433AD7F2F9}"/>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{FEB571B6-D4D6-4824-903E-6B09478CCEE6}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8A2-44BD-87AF-2B433AD7F2F9}"/>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{92DF4070-1F04-47A8-B600-A499C836F580}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8A2-44BD-87AF-2B433AD7F2F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28A2-44BD-87AF-2B433AD7F2F9}"/>
            </c:ext>
          </c:extLst>
        </c:ser>
        <c:dLbls>
          <c:showLegendKey val="0"/>
          <c:showVal val="1"/>
          <c:showCatName val="0"/>
          <c:showSerName val="0"/>
          <c:showPercent val="0"/>
          <c:showBubbleSize val="0"/>
        </c:dLbls>
        <c:axId val="46179840"/>
        <c:axId val="46181760"/>
      </c:scatterChart>
      <c:valAx>
        <c:axId val="46179840"/>
        <c:scaling>
          <c:orientation val="maxMin"/>
          <c:max val="67"/>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{7626A932-3FBE-4277-AEB2-508C21EAE71E}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491-41B9-BB2C-0F977D39B5C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{4D725D6A-0602-409C-AEAB-028C0DFD6F97}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491-41B9-BB2C-0F977D39B5C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{2E974031-7E8E-4355-A3D4-EE81DE069EBD}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491-41B9-BB2C-0F977D39B5C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{C91EDCD6-DCB4-4B1C-99D5-137E297C653B}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491-41B9-BB2C-0F977D39B5C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{B6A29EFB-133C-4C2A-8ACB-A653FCF8FC60}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491-41B9-BB2C-0F977D39B5CD}"/>
                </c:ext>
              </c:extLst>
            </c:dLbl>
            <c:dLbl>
              <c:idx val="8"/>
              <c:layout/>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{83434832-F55E-493E-B453-32B982A44CE3}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491-41B9-BB2C-0F977D39B5CD}"/>
                </c:ext>
              </c:extLst>
            </c:dLbl>
            <c:dLbl>
              <c:idx val="16"/>
              <c:layout/>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{49EFB0E2-DDE4-4928-8211-1464D3D00D1A}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491-41B9-BB2C-0F977D39B5CD}"/>
                </c:ext>
              </c:extLst>
            </c:dLbl>
            <c:dLbl>
              <c:idx val="24"/>
              <c:layout/>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{D0DD3B45-954A-43BC-9158-B0972FE6EC30}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491-41B9-BB2C-0F977D39B5CD}"/>
                </c:ext>
              </c:extLst>
            </c:dLbl>
            <c:dLbl>
              <c:idx val="32"/>
              <c:layout/>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{D674F301-47B1-4C30-BD35-047CF78DC7F0}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491-41B9-BB2C-0F977D39B5C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8.4</c:v>
                </c:pt>
                <c:pt idx="8">
                  <c:v>8.1999999999999993</c:v>
                </c:pt>
                <c:pt idx="16">
                  <c:v>8.8000000000000007</c:v>
                </c:pt>
                <c:pt idx="24">
                  <c:v>9.4</c:v>
                </c:pt>
                <c:pt idx="32">
                  <c:v>9.4</c:v>
                </c:pt>
              </c:numCache>
            </c:numRef>
          </c:xVal>
          <c:yVal>
            <c:numRef>
              <c:f>公会計指標分析・財政指標組合せ分析表!$BP$73:$DC$73</c:f>
              <c:numCache>
                <c:formatCode>#,##0.0;"▲ "#,##0.0</c:formatCode>
                <c:ptCount val="40"/>
                <c:pt idx="0">
                  <c:v>87.5</c:v>
                </c:pt>
                <c:pt idx="8">
                  <c:v>82.2</c:v>
                </c:pt>
                <c:pt idx="16">
                  <c:v>78.3</c:v>
                </c:pt>
                <c:pt idx="24">
                  <c:v>78.7</c:v>
                </c:pt>
                <c:pt idx="32">
                  <c:v>86.5</c:v>
                </c:pt>
              </c:numCache>
            </c:numRef>
          </c:yVal>
          <c:smooth val="0"/>
          <c:extLst>
            <c:ext xmlns:c16="http://schemas.microsoft.com/office/drawing/2014/chart" uri="{C3380CC4-5D6E-409C-BE32-E72D297353CC}">
              <c16:uniqueId val="{00000009-B491-41B9-BB2C-0F977D39B5C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{500E67DB-8686-4704-9446-33C4C0738B46}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491-41B9-BB2C-0F977D39B5C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{B38D6CD8-A24A-4561-BD6C-BFCA5C3B543F}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491-41B9-BB2C-0F977D39B5C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{92DCD279-83B8-4172-A671-8F6AE2B80987}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491-41B9-BB2C-0F977D39B5C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{6EDBF07A-607A-4A77-BBC8-9CFE383C7DAF}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491-41B9-BB2C-0F977D39B5C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{0AD9159C-114B-480B-B0A8-C3A43D39C27C}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491-41B9-BB2C-0F977D39B5CD}"/>
                </c:ext>
              </c:extLst>
            </c:dLbl>
            <c:dLbl>
              <c:idx val="8"/>
              <c:layout>
                <c:manualLayout>
                  <c:x val="0"/>
                  <c:y val="7.2211791573024457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{E31AAAE2-66BB-474E-BF19-4CA2DDF0ACA9}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491-41B9-BB2C-0F977D39B5CD}"/>
                </c:ext>
              </c:extLst>
            </c:dLbl>
            <c:dLbl>
              <c:idx val="16"/>
              <c:layout>
                <c:manualLayout>
                  <c:x val="0"/>
                  <c:y val="6.5449374514951579E-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{6C187727-AB31-4A13-AB06-FF62DA6CECAD}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491-41B9-BB2C-0F977D39B5CD}"/>
                </c:ext>
              </c:extLst>
            </c:dLbl>
            <c:dLbl>
              <c:idx val="24"/>
              <c:layout>
                <c:manualLayout>
                  <c:x val="0"/>
                  <c:y val="-1.376594536501297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{1A18F0AF-EE7B-493A-BD60-CBA4BA78511E}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491-41B9-BB2C-0F977D39B5CD}"/>
                </c:ext>
              </c:extLst>
            </c:dLbl>
            <c:dLbl>
              <c:idx val="32"/>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{A0124B86-CAD5-4055-9910-D6BA54AA2437}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491-41B9-BB2C-0F977D39B5C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B491-41B9-BB2C-0F977D39B5CD}"/>
            </c:ext>
          </c:extLst>
        </c:ser>
        <c:dLbls>
          <c:showLegendKey val="0"/>
          <c:showVal val="1"/>
          <c:showCatName val="0"/>
          <c:showSerName val="0"/>
          <c:showPercent val="0"/>
          <c:showBubbleSize val="0"/>
        </c:dLbls>
        <c:axId val="84219776"/>
        <c:axId val="84234240"/>
      </c:scatterChart>
      <c:valAx>
        <c:axId val="84219776"/>
        <c:scaling>
          <c:orientation val="maxMin"/>
          <c:max val="10"/>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秋田県大館市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65,492
65,024
913.22
44,265,188
42,647,088
1,528,575
22,346,882
30,695,805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86.5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過去５年間の財政力指数は</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台で推移し、類似団体平均を下回っている。主な要因は、長引く地方経済の低迷や土地価格の下落、評価替え等による市税収入の伸び悩みによるものである。</a:t>
          </a:r>
        </a:p>
        <a:p>
          <a:r>
            <a:rPr kumimoji="1" lang="ja-JP" altLang="en-US" sz="1300">
              <a:latin typeface="ＭＳ Ｐゴシック" panose="020B0600070205080204" pitchFamily="50" charset="-128"/>
              <a:ea typeface="ＭＳ Ｐゴシック" panose="020B0600070205080204" pitchFamily="50" charset="-128"/>
            </a:rPr>
            <a:t>　６年度は、分子となる基準財政収入額が市町村民税の減等により減額となり、分母となる基準財政需要額がこども子育て費の増等により増額となったため、単年度の指数が減少したが、３か年平均値であるため前年度と同値となった。今後も市税を中心とした歳入確保に努め、歳出の徹底的な見直しを行い財政基盤の強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84667</xdr:rowOff>
    </xdr:from>
    <xdr:to>
      <xdr:col>23</xdr:col>
      <xdr:colOff>133350</xdr:colOff>
      <xdr:row>44</xdr:row>
      <xdr:rowOff>84667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62846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47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84667</xdr:rowOff>
    </xdr:from>
    <xdr:to>
      <xdr:col>19</xdr:col>
      <xdr:colOff>133350</xdr:colOff>
      <xdr:row>44</xdr:row>
      <xdr:rowOff>84667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6284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113188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71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84667</xdr:rowOff>
    </xdr:from>
    <xdr:to>
      <xdr:col>15</xdr:col>
      <xdr:colOff>82550</xdr:colOff>
      <xdr:row>44</xdr:row>
      <xdr:rowOff>84667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6284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99782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84667</xdr:rowOff>
    </xdr:from>
    <xdr:to>
      <xdr:col>11</xdr:col>
      <xdr:colOff>31750</xdr:colOff>
      <xdr:row>44</xdr:row>
      <xdr:rowOff>84667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6284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33867</xdr:rowOff>
    </xdr:from>
    <xdr:to>
      <xdr:col>23</xdr:col>
      <xdr:colOff>184150</xdr:colOff>
      <xdr:row>44</xdr:row>
      <xdr:rowOff>135467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101194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473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33867</xdr:rowOff>
    </xdr:from>
    <xdr:to>
      <xdr:col>19</xdr:col>
      <xdr:colOff>184150</xdr:colOff>
      <xdr:row>44</xdr:row>
      <xdr:rowOff>135467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120244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6640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33867</xdr:rowOff>
    </xdr:from>
    <xdr:to>
      <xdr:col>15</xdr:col>
      <xdr:colOff>133350</xdr:colOff>
      <xdr:row>44</xdr:row>
      <xdr:rowOff>135467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120244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33867</xdr:rowOff>
    </xdr:from>
    <xdr:to>
      <xdr:col>11</xdr:col>
      <xdr:colOff>82550</xdr:colOff>
      <xdr:row>44</xdr:row>
      <xdr:rowOff>135467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120244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33867</xdr:rowOff>
    </xdr:from>
    <xdr:to>
      <xdr:col>7</xdr:col>
      <xdr:colOff>31750</xdr:colOff>
      <xdr:row>44</xdr:row>
      <xdr:rowOff>135467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120244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６年度は</a:t>
          </a:r>
          <a:r>
            <a:rPr kumimoji="1" lang="en-US" altLang="ja-JP" sz="1300">
              <a:latin typeface="ＭＳ Ｐゴシック" panose="020B0600070205080204" pitchFamily="50" charset="-128"/>
              <a:ea typeface="ＭＳ Ｐゴシック" panose="020B0600070205080204" pitchFamily="50" charset="-128"/>
            </a:rPr>
            <a:t>94.4</a:t>
          </a:r>
          <a:r>
            <a:rPr kumimoji="1" lang="ja-JP" altLang="en-US" sz="1300">
              <a:latin typeface="ＭＳ Ｐゴシック" panose="020B0600070205080204" pitchFamily="50" charset="-128"/>
              <a:ea typeface="ＭＳ Ｐゴシック" panose="020B0600070205080204" pitchFamily="50" charset="-128"/>
            </a:rPr>
            <a:t>％と類似団体平均を上回っており、分子となる経常経費充当一般財源において除雪関連費や人件費等の増により前年度比</a:t>
          </a:r>
          <a:r>
            <a:rPr kumimoji="1" lang="en-US" altLang="ja-JP" sz="1300">
              <a:latin typeface="ＭＳ Ｐゴシック" panose="020B0600070205080204" pitchFamily="50" charset="-128"/>
              <a:ea typeface="ＭＳ Ｐゴシック" panose="020B0600070205080204" pitchFamily="50" charset="-128"/>
            </a:rPr>
            <a:t>599,319</a:t>
          </a:r>
          <a:r>
            <a:rPr kumimoji="1" lang="ja-JP" altLang="en-US" sz="1300">
              <a:latin typeface="ＭＳ Ｐゴシック" panose="020B0600070205080204" pitchFamily="50" charset="-128"/>
              <a:ea typeface="ＭＳ Ｐゴシック" panose="020B0600070205080204" pitchFamily="50" charset="-128"/>
            </a:rPr>
            <a:t>千円の増となったが、分母においても普通交付税や地方特例交付金の増により前年度比</a:t>
          </a:r>
          <a:r>
            <a:rPr kumimoji="1" lang="en-US" altLang="ja-JP" sz="1300">
              <a:latin typeface="ＭＳ Ｐゴシック" panose="020B0600070205080204" pitchFamily="50" charset="-128"/>
              <a:ea typeface="ＭＳ Ｐゴシック" panose="020B0600070205080204" pitchFamily="50" charset="-128"/>
            </a:rPr>
            <a:t>586,660</a:t>
          </a:r>
          <a:r>
            <a:rPr kumimoji="1" lang="ja-JP" altLang="en-US" sz="1300">
              <a:latin typeface="ＭＳ Ｐゴシック" panose="020B0600070205080204" pitchFamily="50" charset="-128"/>
              <a:ea typeface="ＭＳ Ｐゴシック" panose="020B0600070205080204" pitchFamily="50" charset="-128"/>
            </a:rPr>
            <a:t>千円の増となったことで、比率は前年度比</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ポイントの増となった。</a:t>
          </a:r>
        </a:p>
        <a:p>
          <a:r>
            <a:rPr kumimoji="1" lang="ja-JP" altLang="en-US" sz="1300">
              <a:latin typeface="ＭＳ Ｐゴシック" panose="020B0600070205080204" pitchFamily="50" charset="-128"/>
              <a:ea typeface="ＭＳ Ｐゴシック" panose="020B0600070205080204" pitchFamily="50" charset="-128"/>
            </a:rPr>
            <a:t>　今後も病院事業の経営改善及び職員定員適正化計画の着実な実施により比率の改善を図る。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75565</xdr:rowOff>
    </xdr:from>
    <xdr:to>
      <xdr:col>23</xdr:col>
      <xdr:colOff>133350</xdr:colOff>
      <xdr:row>64</xdr:row>
      <xdr:rowOff>87630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048365"/>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128287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58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75565</xdr:rowOff>
    </xdr:from>
    <xdr:to>
      <xdr:col>19</xdr:col>
      <xdr:colOff>133350</xdr:colOff>
      <xdr:row>64</xdr:row>
      <xdr:rowOff>75565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10483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21924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51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47943</xdr:rowOff>
    </xdr:from>
    <xdr:to>
      <xdr:col>15</xdr:col>
      <xdr:colOff>82550</xdr:colOff>
      <xdr:row>64</xdr:row>
      <xdr:rowOff>75565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849293"/>
          <a:ext cx="889000" cy="199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114952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57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47943</xdr:rowOff>
    </xdr:from>
    <xdr:to>
      <xdr:col>11</xdr:col>
      <xdr:colOff>31750</xdr:colOff>
      <xdr:row>64</xdr:row>
      <xdr:rowOff>21272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849293"/>
          <a:ext cx="889000" cy="144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63199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350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163212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36830</xdr:rowOff>
    </xdr:from>
    <xdr:to>
      <xdr:col>23</xdr:col>
      <xdr:colOff>184150</xdr:colOff>
      <xdr:row>64</xdr:row>
      <xdr:rowOff>138430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00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8907</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981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24765</xdr:rowOff>
    </xdr:from>
    <xdr:to>
      <xdr:col>19</xdr:col>
      <xdr:colOff>184150</xdr:colOff>
      <xdr:row>64</xdr:row>
      <xdr:rowOff>126365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99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111142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0839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24765</xdr:rowOff>
    </xdr:from>
    <xdr:to>
      <xdr:col>15</xdr:col>
      <xdr:colOff>133350</xdr:colOff>
      <xdr:row>64</xdr:row>
      <xdr:rowOff>126365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99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111142</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083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168593</xdr:rowOff>
    </xdr:from>
    <xdr:to>
      <xdr:col>11</xdr:col>
      <xdr:colOff>82550</xdr:colOff>
      <xdr:row>63</xdr:row>
      <xdr:rowOff>98743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798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83520</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884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141922</xdr:rowOff>
    </xdr:from>
    <xdr:to>
      <xdr:col>7</xdr:col>
      <xdr:colOff>31750</xdr:colOff>
      <xdr:row>64</xdr:row>
      <xdr:rowOff>72072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943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56849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029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[212,642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人口１人当たりの人件費・物件費等が</a:t>
          </a:r>
          <a:r>
            <a:rPr kumimoji="1" lang="en-US" altLang="ja-JP" sz="1300">
              <a:latin typeface="ＭＳ Ｐゴシック" panose="020B0600070205080204" pitchFamily="50" charset="-128"/>
              <a:ea typeface="ＭＳ Ｐゴシック" panose="020B0600070205080204" pitchFamily="50" charset="-128"/>
            </a:rPr>
            <a:t>212,642</a:t>
          </a:r>
          <a:r>
            <a:rPr kumimoji="1" lang="ja-JP" altLang="en-US" sz="1300">
              <a:latin typeface="ＭＳ Ｐゴシック" panose="020B0600070205080204" pitchFamily="50" charset="-128"/>
              <a:ea typeface="ＭＳ Ｐゴシック" panose="020B0600070205080204" pitchFamily="50" charset="-128"/>
            </a:rPr>
            <a:t>円と類似団体の平均より高くなっている。人口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人当たり職員数が類似団体平均より多いこと、県の人事委員会勧告に準じた給与改定に基づく人件費の増や公共施設の管理を指定管理者への委託を推し進めていることによる物件費の増等がその要因である。</a:t>
          </a:r>
        </a:p>
        <a:p>
          <a:r>
            <a:rPr kumimoji="1" lang="ja-JP" altLang="en-US" sz="1300">
              <a:latin typeface="ＭＳ Ｐゴシック" panose="020B0600070205080204" pitchFamily="50" charset="-128"/>
              <a:ea typeface="ＭＳ Ｐゴシック" panose="020B0600070205080204" pitchFamily="50" charset="-128"/>
            </a:rPr>
            <a:t>　このため、今後も職員定員適正化計画に基づく職員の適正配置や大館市公共施設等総合管理計画に基づく施設の適正管理等により人件費、物件費の抑制を図り、数値の改善を図る。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132635</xdr:rowOff>
    </xdr:from>
    <xdr:to>
      <xdr:col>23</xdr:col>
      <xdr:colOff>133350</xdr:colOff>
      <xdr:row>85</xdr:row>
      <xdr:rowOff>133434</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534435"/>
          <a:ext cx="838200" cy="172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20099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78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132635</xdr:rowOff>
    </xdr:from>
    <xdr:to>
      <xdr:col>19</xdr:col>
      <xdr:colOff>133350</xdr:colOff>
      <xdr:row>85</xdr:row>
      <xdr:rowOff>40525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534435"/>
          <a:ext cx="889000" cy="79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32841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920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21785</xdr:rowOff>
    </xdr:from>
    <xdr:to>
      <xdr:col>15</xdr:col>
      <xdr:colOff>82550</xdr:colOff>
      <xdr:row>85</xdr:row>
      <xdr:rowOff>40525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595035"/>
          <a:ext cx="889000" cy="18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35624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923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162796</xdr:rowOff>
    </xdr:from>
    <xdr:to>
      <xdr:col>11</xdr:col>
      <xdr:colOff>31750</xdr:colOff>
      <xdr:row>85</xdr:row>
      <xdr:rowOff>21785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393146"/>
          <a:ext cx="889000" cy="201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165144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881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110569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826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82634</xdr:rowOff>
    </xdr:from>
    <xdr:to>
      <xdr:col>23</xdr:col>
      <xdr:colOff>184150</xdr:colOff>
      <xdr:row>86</xdr:row>
      <xdr:rowOff>12784</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65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54711</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627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81835</xdr:rowOff>
    </xdr:from>
    <xdr:to>
      <xdr:col>19</xdr:col>
      <xdr:colOff>184150</xdr:colOff>
      <xdr:row>85</xdr:row>
      <xdr:rowOff>11985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48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168212</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5700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161175</xdr:rowOff>
    </xdr:from>
    <xdr:to>
      <xdr:col>15</xdr:col>
      <xdr:colOff>133350</xdr:colOff>
      <xdr:row>85</xdr:row>
      <xdr:rowOff>91325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56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76102</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649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142435</xdr:rowOff>
    </xdr:from>
    <xdr:to>
      <xdr:col>11</xdr:col>
      <xdr:colOff>82550</xdr:colOff>
      <xdr:row>85</xdr:row>
      <xdr:rowOff>72585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54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57362</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630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111996</xdr:rowOff>
    </xdr:from>
    <xdr:to>
      <xdr:col>7</xdr:col>
      <xdr:colOff>31750</xdr:colOff>
      <xdr:row>84</xdr:row>
      <xdr:rowOff>42146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34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26923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428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大きな制度改正はなく、類似団体より低い指数となっている。</a:t>
          </a:r>
        </a:p>
        <a:p>
          <a:r>
            <a:rPr kumimoji="1" lang="ja-JP" altLang="en-US" sz="1300">
              <a:latin typeface="ＭＳ Ｐゴシック" panose="020B0600070205080204" pitchFamily="50" charset="-128"/>
              <a:ea typeface="ＭＳ Ｐゴシック" panose="020B0600070205080204" pitchFamily="50" charset="-128"/>
            </a:rPr>
            <a:t>　今後も地域の民間企業の給与水準との均衡を基本とし、国や県の動向等を踏まえ、給与の適正化に努める。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152400</xdr:rowOff>
    </xdr:from>
    <xdr:to>
      <xdr:col>81</xdr:col>
      <xdr:colOff>44450</xdr:colOff>
      <xdr:row>86</xdr:row>
      <xdr:rowOff>67129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725650"/>
          <a:ext cx="8382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5641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750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152400</xdr:rowOff>
    </xdr:from>
    <xdr:to>
      <xdr:col>77</xdr:col>
      <xdr:colOff>44450</xdr:colOff>
      <xdr:row>86</xdr:row>
      <xdr:rowOff>49893</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725650"/>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49893</xdr:rowOff>
    </xdr:from>
    <xdr:to>
      <xdr:col>72</xdr:col>
      <xdr:colOff>203200</xdr:colOff>
      <xdr:row>86</xdr:row>
      <xdr:rowOff>67129</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794593"/>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32657</xdr:rowOff>
    </xdr:from>
    <xdr:to>
      <xdr:col>68</xdr:col>
      <xdr:colOff>152400</xdr:colOff>
      <xdr:row>86</xdr:row>
      <xdr:rowOff>67129</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77735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154413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16329</xdr:rowOff>
    </xdr:from>
    <xdr:to>
      <xdr:col>81</xdr:col>
      <xdr:colOff>95250</xdr:colOff>
      <xdr:row>86</xdr:row>
      <xdr:rowOff>117929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32856</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60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101600</xdr:rowOff>
    </xdr:from>
    <xdr:to>
      <xdr:col>77</xdr:col>
      <xdr:colOff>95250</xdr:colOff>
      <xdr:row>86</xdr:row>
      <xdr:rowOff>31750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170543</xdr:rowOff>
    </xdr:from>
    <xdr:to>
      <xdr:col>73</xdr:col>
      <xdr:colOff>44450</xdr:colOff>
      <xdr:row>86</xdr:row>
      <xdr:rowOff>100693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74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110870</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51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16329</xdr:rowOff>
    </xdr:from>
    <xdr:to>
      <xdr:col>68</xdr:col>
      <xdr:colOff>203200</xdr:colOff>
      <xdr:row>86</xdr:row>
      <xdr:rowOff>117929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128106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52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153307</xdr:rowOff>
    </xdr:from>
    <xdr:to>
      <xdr:col>64</xdr:col>
      <xdr:colOff>152400</xdr:colOff>
      <xdr:row>86</xdr:row>
      <xdr:rowOff>83457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93634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49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人口が減少しても職員を減らせる状況にはなく職員数は横ばい状態となっているが、人口減少が進んだため数値は増加となっている。</a:t>
          </a:r>
        </a:p>
        <a:p>
          <a:r>
            <a:rPr kumimoji="1" lang="ja-JP" altLang="en-US" sz="1300">
              <a:latin typeface="ＭＳ Ｐゴシック" panose="020B0600070205080204" pitchFamily="50" charset="-128"/>
              <a:ea typeface="ＭＳ Ｐゴシック" panose="020B0600070205080204" pitchFamily="50" charset="-128"/>
            </a:rPr>
            <a:t>　６年度～１０年度における職員定員適正化計画においても人員の微増を計画しているため、今後しばらくは人口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人当たり職員数は増加していくと思われる。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6622</xdr:rowOff>
    </xdr:from>
    <xdr:to>
      <xdr:col>81</xdr:col>
      <xdr:colOff>44450</xdr:colOff>
      <xdr:row>64</xdr:row>
      <xdr:rowOff>23858</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979422"/>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79936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66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126365</xdr:rowOff>
    </xdr:from>
    <xdr:to>
      <xdr:col>77</xdr:col>
      <xdr:colOff>44450</xdr:colOff>
      <xdr:row>64</xdr:row>
      <xdr:rowOff>6622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927715"/>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154503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70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119471</xdr:rowOff>
    </xdr:from>
    <xdr:to>
      <xdr:col>72</xdr:col>
      <xdr:colOff>203200</xdr:colOff>
      <xdr:row>63</xdr:row>
      <xdr:rowOff>126365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920821"/>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152780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68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91894</xdr:rowOff>
    </xdr:from>
    <xdr:to>
      <xdr:col>68</xdr:col>
      <xdr:colOff>152400</xdr:colOff>
      <xdr:row>63</xdr:row>
      <xdr:rowOff>119471</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893244"/>
          <a:ext cx="8890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138992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5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106243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22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144508</xdr:rowOff>
    </xdr:from>
    <xdr:to>
      <xdr:col>81</xdr:col>
      <xdr:colOff>95250</xdr:colOff>
      <xdr:row>64</xdr:row>
      <xdr:rowOff>74658</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945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116585</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917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127272</xdr:rowOff>
    </xdr:from>
    <xdr:to>
      <xdr:col>77</xdr:col>
      <xdr:colOff>95250</xdr:colOff>
      <xdr:row>64</xdr:row>
      <xdr:rowOff>57422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928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42199</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10149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75565</xdr:rowOff>
    </xdr:from>
    <xdr:to>
      <xdr:col>73</xdr:col>
      <xdr:colOff>44450</xdr:colOff>
      <xdr:row>64</xdr:row>
      <xdr:rowOff>5715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87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161942</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96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68671</xdr:rowOff>
    </xdr:from>
    <xdr:to>
      <xdr:col>68</xdr:col>
      <xdr:colOff>203200</xdr:colOff>
      <xdr:row>63</xdr:row>
      <xdr:rowOff>170271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870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155048</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956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41094</xdr:rowOff>
    </xdr:from>
    <xdr:to>
      <xdr:col>64</xdr:col>
      <xdr:colOff>152400</xdr:colOff>
      <xdr:row>63</xdr:row>
      <xdr:rowOff>142694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842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127471</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928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実質公債費比率は５年度と同じ</a:t>
          </a:r>
          <a:r>
            <a:rPr kumimoji="1" lang="en-US" altLang="ja-JP" sz="1300">
              <a:latin typeface="ＭＳ Ｐゴシック" panose="020B0600070205080204" pitchFamily="50" charset="-128"/>
              <a:ea typeface="ＭＳ Ｐゴシック" panose="020B0600070205080204" pitchFamily="50" charset="-128"/>
            </a:rPr>
            <a:t>9.4</a:t>
          </a:r>
          <a:r>
            <a:rPr kumimoji="1" lang="ja-JP" altLang="en-US" sz="1300">
              <a:latin typeface="ＭＳ Ｐゴシック" panose="020B0600070205080204" pitchFamily="50" charset="-128"/>
              <a:ea typeface="ＭＳ Ｐゴシック" panose="020B0600070205080204" pitchFamily="50" charset="-128"/>
            </a:rPr>
            <a:t>％と類似団体平均を上回って推移してきている。</a:t>
          </a:r>
        </a:p>
        <a:p>
          <a:r>
            <a:rPr kumimoji="1" lang="ja-JP" altLang="en-US" sz="1300">
              <a:latin typeface="ＭＳ Ｐゴシック" panose="020B0600070205080204" pitchFamily="50" charset="-128"/>
              <a:ea typeface="ＭＳ Ｐゴシック" panose="020B0600070205080204" pitchFamily="50" charset="-128"/>
            </a:rPr>
            <a:t>　６年度は分子となる元利償還金と下水道事業等の公営企業債の元利償還に対する繰入金の減少及び、分母となる普通交付税額の増加により単年度では</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ポイント減少したが、３か年平均では同率となった。</a:t>
          </a:r>
        </a:p>
        <a:p>
          <a:r>
            <a:rPr kumimoji="1" lang="ja-JP" altLang="en-US" sz="1300">
              <a:latin typeface="ＭＳ Ｐゴシック" panose="020B0600070205080204" pitchFamily="50" charset="-128"/>
              <a:ea typeface="ＭＳ Ｐゴシック" panose="020B0600070205080204" pitchFamily="50" charset="-128"/>
            </a:rPr>
            <a:t>　今後、元利償還金と公営企業債の元利償還に対する繰入金の増加に伴い、比率の増加も見込まれる。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138006</xdr:rowOff>
    </xdr:from>
    <xdr:to>
      <xdr:col>81</xdr:col>
      <xdr:colOff>44450</xdr:colOff>
      <xdr:row>42</xdr:row>
      <xdr:rowOff>138006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33890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41927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89746</xdr:rowOff>
    </xdr:from>
    <xdr:to>
      <xdr:col>77</xdr:col>
      <xdr:colOff>44450</xdr:colOff>
      <xdr:row>42</xdr:row>
      <xdr:rowOff>138006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290646"/>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153264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839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41487</xdr:rowOff>
    </xdr:from>
    <xdr:to>
      <xdr:col>72</xdr:col>
      <xdr:colOff>203200</xdr:colOff>
      <xdr:row>42</xdr:row>
      <xdr:rowOff>89746</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242387"/>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41487</xdr:rowOff>
    </xdr:from>
    <xdr:to>
      <xdr:col>68</xdr:col>
      <xdr:colOff>152400</xdr:colOff>
      <xdr:row>42</xdr:row>
      <xdr:rowOff>57573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24238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87206</xdr:rowOff>
    </xdr:from>
    <xdr:to>
      <xdr:col>81</xdr:col>
      <xdr:colOff>95250</xdr:colOff>
      <xdr:row>43</xdr:row>
      <xdr:rowOff>17356</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2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59283</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260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87206</xdr:rowOff>
    </xdr:from>
    <xdr:to>
      <xdr:col>77</xdr:col>
      <xdr:colOff>95250</xdr:colOff>
      <xdr:row>43</xdr:row>
      <xdr:rowOff>17356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2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2133</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374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38946</xdr:rowOff>
    </xdr:from>
    <xdr:to>
      <xdr:col>73</xdr:col>
      <xdr:colOff>44450</xdr:colOff>
      <xdr:row>42</xdr:row>
      <xdr:rowOff>140546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23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125323</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32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162137</xdr:rowOff>
    </xdr:from>
    <xdr:to>
      <xdr:col>68</xdr:col>
      <xdr:colOff>203200</xdr:colOff>
      <xdr:row>42</xdr:row>
      <xdr:rowOff>92287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19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77064</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277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6773</xdr:rowOff>
    </xdr:from>
    <xdr:to>
      <xdr:col>64</xdr:col>
      <xdr:colOff>152400</xdr:colOff>
      <xdr:row>42</xdr:row>
      <xdr:rowOff>108373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20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93150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29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a:t>
          </a:r>
          <a:r>
            <a:rPr kumimoji="1" lang="en-US" altLang="ja-JP" sz="1300">
              <a:latin typeface="ＭＳ Ｐゴシック" panose="020B0600070205080204" pitchFamily="50" charset="-128"/>
              <a:ea typeface="ＭＳ Ｐゴシック" panose="020B0600070205080204" pitchFamily="50" charset="-128"/>
            </a:rPr>
            <a:t>86.5%</a:t>
          </a:r>
          <a:r>
            <a:rPr kumimoji="1" lang="ja-JP" altLang="en-US" sz="1300">
              <a:latin typeface="ＭＳ Ｐゴシック" panose="020B0600070205080204" pitchFamily="50" charset="-128"/>
              <a:ea typeface="ＭＳ Ｐゴシック" panose="020B0600070205080204" pitchFamily="50" charset="-128"/>
            </a:rPr>
            <a:t>となっており、類似団体平均を大きく上回って推移してきている。本庁舎外構整備事業や斎場建設事業等の公共施設等建替えに伴う地方債の借り入れによる地方債残高の増及び、退職手当負担金見込額や公営企業債等繰入見込額の増が影響し、前年度より</a:t>
          </a:r>
          <a:r>
            <a:rPr kumimoji="1" lang="en-US" altLang="ja-JP" sz="1300">
              <a:latin typeface="ＭＳ Ｐゴシック" panose="020B0600070205080204" pitchFamily="50" charset="-128"/>
              <a:ea typeface="ＭＳ Ｐゴシック" panose="020B0600070205080204" pitchFamily="50" charset="-128"/>
            </a:rPr>
            <a:t>7.8</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今後も、斎場建設事業に伴う地方債の借り入れにより比率の上昇が見込まれるが、引き続き普通建設事業を厳選し、地方債残高の増加を抑制していく。</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168134</xdr:rowOff>
    </xdr:from>
    <xdr:to>
      <xdr:col>81</xdr:col>
      <xdr:colOff>44450</xdr:colOff>
      <xdr:row>20</xdr:row>
      <xdr:rowOff>101247</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179800" y="3425684"/>
          <a:ext cx="8382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16527</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24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162772</xdr:rowOff>
    </xdr:from>
    <xdr:to>
      <xdr:col>77</xdr:col>
      <xdr:colOff>44450</xdr:colOff>
      <xdr:row>19</xdr:row>
      <xdr:rowOff>168134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5290800" y="3420322"/>
          <a:ext cx="889000" cy="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162772</xdr:rowOff>
    </xdr:from>
    <xdr:to>
      <xdr:col>72</xdr:col>
      <xdr:colOff>203200</xdr:colOff>
      <xdr:row>20</xdr:row>
      <xdr:rowOff>43603</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3420322"/>
          <a:ext cx="889000" cy="52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89817</xdr:rowOff>
    </xdr:from>
    <xdr:to>
      <xdr:col>73</xdr:col>
      <xdr:colOff>44450</xdr:colOff>
      <xdr:row>15</xdr:row>
      <xdr:rowOff>19967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43603</xdr:rowOff>
    </xdr:from>
    <xdr:to>
      <xdr:col>68</xdr:col>
      <xdr:colOff>152400</xdr:colOff>
      <xdr:row>20</xdr:row>
      <xdr:rowOff>114653</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3472603"/>
          <a:ext cx="889000" cy="71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160867</xdr:rowOff>
    </xdr:from>
    <xdr:to>
      <xdr:col>68</xdr:col>
      <xdr:colOff>203200</xdr:colOff>
      <xdr:row>15</xdr:row>
      <xdr:rowOff>91017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24923</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42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20</xdr:row>
      <xdr:rowOff>50447</xdr:rowOff>
    </xdr:from>
    <xdr:to>
      <xdr:col>81</xdr:col>
      <xdr:colOff>95250</xdr:colOff>
      <xdr:row>20</xdr:row>
      <xdr:rowOff>152047</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3479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20</xdr:row>
      <xdr:rowOff>22524</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34515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117334</xdr:rowOff>
    </xdr:from>
    <xdr:to>
      <xdr:col>77</xdr:col>
      <xdr:colOff>95250</xdr:colOff>
      <xdr:row>20</xdr:row>
      <xdr:rowOff>47484</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3374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32261</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3461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111972</xdr:rowOff>
    </xdr:from>
    <xdr:to>
      <xdr:col>73</xdr:col>
      <xdr:colOff>44450</xdr:colOff>
      <xdr:row>20</xdr:row>
      <xdr:rowOff>42122</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3369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26899</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3455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164253</xdr:rowOff>
    </xdr:from>
    <xdr:to>
      <xdr:col>68</xdr:col>
      <xdr:colOff>203200</xdr:colOff>
      <xdr:row>20</xdr:row>
      <xdr:rowOff>94403</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3421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79180</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508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63853</xdr:rowOff>
    </xdr:from>
    <xdr:to>
      <xdr:col>64</xdr:col>
      <xdr:colOff>152400</xdr:colOff>
      <xdr:row>20</xdr:row>
      <xdr:rowOff>165453</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492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150230</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579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秋田県大館市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65,492
65,024
913.22
44,265,188
42,647,088
1,528,575
22,346,882
30,695,805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86.5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人件費は前年度比</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ポイントの増、類似団体平均と比べて</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ポイント上回っている。これは、給与水準、期末・勤勉手当の支給月数の引き上げ、及び会計年度任用職員の勤勉手当支給開始による増額が要因として考えられる。</a:t>
          </a:r>
        </a:p>
        <a:p>
          <a:r>
            <a:rPr kumimoji="1" lang="ja-JP" altLang="en-US" sz="1300">
              <a:latin typeface="ＭＳ Ｐゴシック" panose="020B0600070205080204" pitchFamily="50" charset="-128"/>
              <a:ea typeface="ＭＳ Ｐゴシック" panose="020B0600070205080204" pitchFamily="50" charset="-128"/>
            </a:rPr>
            <a:t>　今後も、職員定員適正化計画に基づく適正な人員配置や事務事業の見直しを行い、人件費の抑制を図る。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106426</xdr:rowOff>
    </xdr:from>
    <xdr:to>
      <xdr:col>24</xdr:col>
      <xdr:colOff>25400</xdr:colOff>
      <xdr:row>37</xdr:row>
      <xdr:rowOff>152146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5007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92710</xdr:rowOff>
    </xdr:from>
    <xdr:to>
      <xdr:col>19</xdr:col>
      <xdr:colOff>187325</xdr:colOff>
      <xdr:row>37</xdr:row>
      <xdr:rowOff>106426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3636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89679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65278</xdr:rowOff>
    </xdr:from>
    <xdr:to>
      <xdr:col>15</xdr:col>
      <xdr:colOff>98425</xdr:colOff>
      <xdr:row>37</xdr:row>
      <xdr:rowOff>92710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0892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65278</xdr:rowOff>
    </xdr:from>
    <xdr:to>
      <xdr:col>11</xdr:col>
      <xdr:colOff>9525</xdr:colOff>
      <xdr:row>37</xdr:row>
      <xdr:rowOff>106426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0892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139971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101346</xdr:rowOff>
    </xdr:from>
    <xdr:to>
      <xdr:col>24</xdr:col>
      <xdr:colOff>76200</xdr:colOff>
      <xdr:row>38</xdr:row>
      <xdr:rowOff>31496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73423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55626</xdr:rowOff>
    </xdr:from>
    <xdr:to>
      <xdr:col>20</xdr:col>
      <xdr:colOff>38100</xdr:colOff>
      <xdr:row>37</xdr:row>
      <xdr:rowOff>157226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142003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85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41910</xdr:rowOff>
    </xdr:from>
    <xdr:to>
      <xdr:col>15</xdr:col>
      <xdr:colOff>149225</xdr:colOff>
      <xdr:row>37</xdr:row>
      <xdr:rowOff>143510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128287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14478</xdr:rowOff>
    </xdr:from>
    <xdr:to>
      <xdr:col>11</xdr:col>
      <xdr:colOff>60325</xdr:colOff>
      <xdr:row>37</xdr:row>
      <xdr:rowOff>116078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100855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55626</xdr:rowOff>
    </xdr:from>
    <xdr:to>
      <xdr:col>6</xdr:col>
      <xdr:colOff>171450</xdr:colOff>
      <xdr:row>37</xdr:row>
      <xdr:rowOff>157226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142003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8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物件費は前年度比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ポイントの増、類似団体平均と比べて</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ポイント上回っている。これは、人件費の上昇に伴うごみ焼却処理費と予防接種費等の委託料増加が要因として考えられる。</a:t>
          </a:r>
        </a:p>
        <a:p>
          <a:r>
            <a:rPr kumimoji="1" lang="ja-JP" altLang="en-US" sz="1300">
              <a:latin typeface="ＭＳ Ｐゴシック" panose="020B0600070205080204" pitchFamily="50" charset="-128"/>
              <a:ea typeface="ＭＳ Ｐゴシック" panose="020B0600070205080204" pitchFamily="50" charset="-128"/>
            </a:rPr>
            <a:t>　今後も委託料等の増加が続くことが予想されるため、業務の見直しを行う。</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12700</xdr:rowOff>
    </xdr:from>
    <xdr:to>
      <xdr:col>82</xdr:col>
      <xdr:colOff>107950</xdr:colOff>
      <xdr:row>16</xdr:row>
      <xdr:rowOff>20320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7559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104157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04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161290</xdr:rowOff>
    </xdr:from>
    <xdr:to>
      <xdr:col>78</xdr:col>
      <xdr:colOff>69850</xdr:colOff>
      <xdr:row>16</xdr:row>
      <xdr:rowOff>12700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7330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20337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420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100330</xdr:rowOff>
    </xdr:from>
    <xdr:to>
      <xdr:col>73</xdr:col>
      <xdr:colOff>180975</xdr:colOff>
      <xdr:row>15</xdr:row>
      <xdr:rowOff>161290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6720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153687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69850</xdr:rowOff>
    </xdr:from>
    <xdr:to>
      <xdr:col>69</xdr:col>
      <xdr:colOff>92075</xdr:colOff>
      <xdr:row>15</xdr:row>
      <xdr:rowOff>100330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6416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54627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113047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8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71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113047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68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133350</xdr:rowOff>
    </xdr:from>
    <xdr:to>
      <xdr:col>78</xdr:col>
      <xdr:colOff>120650</xdr:colOff>
      <xdr:row>16</xdr:row>
      <xdr:rowOff>63500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48277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79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110490</xdr:rowOff>
    </xdr:from>
    <xdr:to>
      <xdr:col>74</xdr:col>
      <xdr:colOff>31750</xdr:colOff>
      <xdr:row>16</xdr:row>
      <xdr:rowOff>40640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68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25417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49530</xdr:rowOff>
    </xdr:from>
    <xdr:to>
      <xdr:col>69</xdr:col>
      <xdr:colOff>142875</xdr:colOff>
      <xdr:row>15</xdr:row>
      <xdr:rowOff>151130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62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135907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70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19050</xdr:rowOff>
    </xdr:from>
    <xdr:to>
      <xdr:col>65</xdr:col>
      <xdr:colOff>53975</xdr:colOff>
      <xdr:row>15</xdr:row>
      <xdr:rowOff>120650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130827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35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扶助費は類似団体平均と比べて</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ポイント下回っており、前年度と同じである。これは、分子にあたる児童手当給付費や生活保護費及び、分母にあたる経常収入のうち普通交付税等が共に増加していることが要因として考えられる。</a:t>
          </a:r>
        </a:p>
        <a:p>
          <a:r>
            <a:rPr kumimoji="1" lang="ja-JP" altLang="en-US" sz="1300">
              <a:latin typeface="ＭＳ Ｐゴシック" panose="020B0600070205080204" pitchFamily="50" charset="-128"/>
              <a:ea typeface="ＭＳ Ｐゴシック" panose="020B0600070205080204" pitchFamily="50" charset="-128"/>
            </a:rPr>
            <a:t>　今後も適切な福祉サービスを実施することにより、扶助費の適正化を図る。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167822</xdr:rowOff>
    </xdr:from>
    <xdr:to>
      <xdr:col>24</xdr:col>
      <xdr:colOff>25400</xdr:colOff>
      <xdr:row>53</xdr:row>
      <xdr:rowOff>167822</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2546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72770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02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86178</xdr:rowOff>
    </xdr:from>
    <xdr:to>
      <xdr:col>19</xdr:col>
      <xdr:colOff>187325</xdr:colOff>
      <xdr:row>53</xdr:row>
      <xdr:rowOff>167822</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173028"/>
          <a:ext cx="889000" cy="81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121755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551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86178</xdr:rowOff>
    </xdr:from>
    <xdr:to>
      <xdr:col>15</xdr:col>
      <xdr:colOff>98425</xdr:colOff>
      <xdr:row>53</xdr:row>
      <xdr:rowOff>135165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173028"/>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7455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437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135165</xdr:rowOff>
    </xdr:from>
    <xdr:to>
      <xdr:col>11</xdr:col>
      <xdr:colOff>9525</xdr:colOff>
      <xdr:row>53</xdr:row>
      <xdr:rowOff>167822</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2220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97262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35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23784</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45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117022</xdr:rowOff>
    </xdr:from>
    <xdr:to>
      <xdr:col>24</xdr:col>
      <xdr:colOff>76200</xdr:colOff>
      <xdr:row>54</xdr:row>
      <xdr:rowOff>47172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133549</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04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117022</xdr:rowOff>
    </xdr:from>
    <xdr:to>
      <xdr:col>20</xdr:col>
      <xdr:colOff>38100</xdr:colOff>
      <xdr:row>54</xdr:row>
      <xdr:rowOff>47172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57349</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8972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35378</xdr:rowOff>
    </xdr:from>
    <xdr:to>
      <xdr:col>15</xdr:col>
      <xdr:colOff>149225</xdr:colOff>
      <xdr:row>53</xdr:row>
      <xdr:rowOff>136978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122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147155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889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84365</xdr:rowOff>
    </xdr:from>
    <xdr:to>
      <xdr:col>11</xdr:col>
      <xdr:colOff>60325</xdr:colOff>
      <xdr:row>54</xdr:row>
      <xdr:rowOff>14515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24692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894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117022</xdr:rowOff>
    </xdr:from>
    <xdr:to>
      <xdr:col>6</xdr:col>
      <xdr:colOff>171450</xdr:colOff>
      <xdr:row>54</xdr:row>
      <xdr:rowOff>47172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57349</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897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その他は類似団体平均と比べて</a:t>
          </a:r>
          <a:r>
            <a:rPr kumimoji="1" lang="en-US" altLang="ja-JP" sz="1300">
              <a:latin typeface="ＭＳ Ｐゴシック" panose="020B0600070205080204" pitchFamily="50" charset="-128"/>
              <a:ea typeface="ＭＳ Ｐゴシック" panose="020B0600070205080204" pitchFamily="50" charset="-128"/>
            </a:rPr>
            <a:t>4.4</a:t>
          </a:r>
          <a:r>
            <a:rPr kumimoji="1" lang="ja-JP" altLang="en-US" sz="1300">
              <a:latin typeface="ＭＳ Ｐゴシック" panose="020B0600070205080204" pitchFamily="50" charset="-128"/>
              <a:ea typeface="ＭＳ Ｐゴシック" panose="020B0600070205080204" pitchFamily="50" charset="-128"/>
            </a:rPr>
            <a:t>ポイント上回り、前年度比</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ポイントの増となっている。これは、大雪による除排雪関連経費が大幅に増加したことが要因と考えられる。除排雪関連費経費を除いた経費についても小中学校、社会教育施設を中心に増加傾向にある。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今後も、大館市公共施設等総合管理計画に基づく施設管理の適正化を図り、維持補修事業の見直しを行う。</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143328</xdr:rowOff>
    </xdr:from>
    <xdr:to>
      <xdr:col>82</xdr:col>
      <xdr:colOff>107950</xdr:colOff>
      <xdr:row>61</xdr:row>
      <xdr:rowOff>26307</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10430328"/>
          <a:ext cx="8382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143328</xdr:rowOff>
    </xdr:from>
    <xdr:to>
      <xdr:col>78</xdr:col>
      <xdr:colOff>69850</xdr:colOff>
      <xdr:row>61</xdr:row>
      <xdr:rowOff>48078</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10430328"/>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144434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45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121557</xdr:rowOff>
    </xdr:from>
    <xdr:to>
      <xdr:col>73</xdr:col>
      <xdr:colOff>180975</xdr:colOff>
      <xdr:row>61</xdr:row>
      <xdr:rowOff>48078</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408557"/>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144434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121557</xdr:rowOff>
    </xdr:from>
    <xdr:to>
      <xdr:col>69</xdr:col>
      <xdr:colOff>92075</xdr:colOff>
      <xdr:row>61</xdr:row>
      <xdr:rowOff>58965</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408557"/>
          <a:ext cx="889000" cy="10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90005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122662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146957</xdr:rowOff>
    </xdr:from>
    <xdr:to>
      <xdr:col>82</xdr:col>
      <xdr:colOff>158750</xdr:colOff>
      <xdr:row>61</xdr:row>
      <xdr:rowOff>77107</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43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55534</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342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92528</xdr:rowOff>
    </xdr:from>
    <xdr:to>
      <xdr:col>78</xdr:col>
      <xdr:colOff>120650</xdr:colOff>
      <xdr:row>61</xdr:row>
      <xdr:rowOff>22678</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37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7455</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465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168728</xdr:rowOff>
    </xdr:from>
    <xdr:to>
      <xdr:col>74</xdr:col>
      <xdr:colOff>31750</xdr:colOff>
      <xdr:row>61</xdr:row>
      <xdr:rowOff>98878</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455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83655</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542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70757</xdr:rowOff>
    </xdr:from>
    <xdr:to>
      <xdr:col>69</xdr:col>
      <xdr:colOff>142875</xdr:colOff>
      <xdr:row>61</xdr:row>
      <xdr:rowOff>907</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35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157134</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44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8165</xdr:rowOff>
    </xdr:from>
    <xdr:to>
      <xdr:col>65</xdr:col>
      <xdr:colOff>53975</xdr:colOff>
      <xdr:row>61</xdr:row>
      <xdr:rowOff>109765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46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94542</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552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補助費等は類似団体平均と比べて</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ポイント下回り、前年度比</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ポイントの減となっている。これは、病院事業に対する補助金等は増加したが、下水道事業に対する補助金等が減額したことが要因と考えられる。</a:t>
          </a:r>
        </a:p>
        <a:p>
          <a:r>
            <a:rPr kumimoji="1" lang="ja-JP" altLang="en-US" sz="1300">
              <a:latin typeface="ＭＳ Ｐゴシック" panose="020B0600070205080204" pitchFamily="50" charset="-128"/>
              <a:ea typeface="ＭＳ Ｐゴシック" panose="020B0600070205080204" pitchFamily="50" charset="-128"/>
            </a:rPr>
            <a:t>　今後も大館市病院事業経営改革プランに基づく病院事業の経営改善のほか、下水道事業の使用料収入の確保等により、補助費等の抑制を図る。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40132</xdr:rowOff>
    </xdr:from>
    <xdr:to>
      <xdr:col>82</xdr:col>
      <xdr:colOff>107950</xdr:colOff>
      <xdr:row>36</xdr:row>
      <xdr:rowOff>62992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21233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75709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47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62992</xdr:rowOff>
    </xdr:from>
    <xdr:to>
      <xdr:col>78</xdr:col>
      <xdr:colOff>69850</xdr:colOff>
      <xdr:row>36</xdr:row>
      <xdr:rowOff>62992</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2351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18559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62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53848</xdr:rowOff>
    </xdr:from>
    <xdr:to>
      <xdr:col>73</xdr:col>
      <xdr:colOff>180975</xdr:colOff>
      <xdr:row>36</xdr:row>
      <xdr:rowOff>62992</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22604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9415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53848</xdr:rowOff>
    </xdr:from>
    <xdr:to>
      <xdr:col>69</xdr:col>
      <xdr:colOff>92075</xdr:colOff>
      <xdr:row>36</xdr:row>
      <xdr:rowOff>72136</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22604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160782</xdr:rowOff>
    </xdr:from>
    <xdr:to>
      <xdr:col>82</xdr:col>
      <xdr:colOff>158750</xdr:colOff>
      <xdr:row>36</xdr:row>
      <xdr:rowOff>90932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5859</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00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12192</xdr:rowOff>
    </xdr:from>
    <xdr:to>
      <xdr:col>78</xdr:col>
      <xdr:colOff>120650</xdr:colOff>
      <xdr:row>36</xdr:row>
      <xdr:rowOff>113792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123969</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953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12192</xdr:rowOff>
    </xdr:from>
    <xdr:to>
      <xdr:col>74</xdr:col>
      <xdr:colOff>31750</xdr:colOff>
      <xdr:row>36</xdr:row>
      <xdr:rowOff>113792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123969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95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3048</xdr:rowOff>
    </xdr:from>
    <xdr:to>
      <xdr:col>69</xdr:col>
      <xdr:colOff>142875</xdr:colOff>
      <xdr:row>36</xdr:row>
      <xdr:rowOff>104648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114825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21336</xdr:rowOff>
    </xdr:from>
    <xdr:to>
      <xdr:col>65</xdr:col>
      <xdr:colOff>53975</xdr:colOff>
      <xdr:row>36</xdr:row>
      <xdr:rowOff>122936</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133113</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公債費は前年度比</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ポイントの減、類似団体平均と比べて</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ポイント下回っている。これは、償還終了件数の増により定時償還元金が減少したことが要因として考えられる。</a:t>
          </a:r>
        </a:p>
        <a:p>
          <a:r>
            <a:rPr kumimoji="1" lang="ja-JP" altLang="en-US" sz="1300">
              <a:latin typeface="ＭＳ Ｐゴシック" panose="020B0600070205080204" pitchFamily="50" charset="-128"/>
              <a:ea typeface="ＭＳ Ｐゴシック" panose="020B0600070205080204" pitchFamily="50" charset="-128"/>
            </a:rPr>
            <a:t>　今後も普通建設事業を厳選し、収支の状況を見極めながら積極的な繰上償還の実施、交付税算入率の高い地方債の活用に努める。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28702</xdr:rowOff>
    </xdr:from>
    <xdr:to>
      <xdr:col>24</xdr:col>
      <xdr:colOff>25400</xdr:colOff>
      <xdr:row>77</xdr:row>
      <xdr:rowOff>69850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230352"/>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144290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74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69850</xdr:rowOff>
    </xdr:from>
    <xdr:to>
      <xdr:col>19</xdr:col>
      <xdr:colOff>187325</xdr:colOff>
      <xdr:row>77</xdr:row>
      <xdr:rowOff>88137</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271500"/>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132859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334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37846</xdr:rowOff>
    </xdr:from>
    <xdr:to>
      <xdr:col>15</xdr:col>
      <xdr:colOff>98425</xdr:colOff>
      <xdr:row>77</xdr:row>
      <xdr:rowOff>88137</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239496"/>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37846</xdr:rowOff>
    </xdr:from>
    <xdr:to>
      <xdr:col>11</xdr:col>
      <xdr:colOff>9525</xdr:colOff>
      <xdr:row>77</xdr:row>
      <xdr:rowOff>51563</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239496"/>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123714</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149352</xdr:rowOff>
    </xdr:from>
    <xdr:to>
      <xdr:col>24</xdr:col>
      <xdr:colOff>76200</xdr:colOff>
      <xdr:row>77</xdr:row>
      <xdr:rowOff>79502</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179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165879</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02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19050</xdr:rowOff>
    </xdr:from>
    <xdr:to>
      <xdr:col>20</xdr:col>
      <xdr:colOff>38100</xdr:colOff>
      <xdr:row>77</xdr:row>
      <xdr:rowOff>120650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130827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8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37337</xdr:rowOff>
    </xdr:from>
    <xdr:to>
      <xdr:col>15</xdr:col>
      <xdr:colOff>149225</xdr:colOff>
      <xdr:row>77</xdr:row>
      <xdr:rowOff>138937</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149114</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158496</xdr:rowOff>
    </xdr:from>
    <xdr:to>
      <xdr:col>11</xdr:col>
      <xdr:colOff>60325</xdr:colOff>
      <xdr:row>77</xdr:row>
      <xdr:rowOff>88646</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18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98823</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763</xdr:rowOff>
    </xdr:from>
    <xdr:to>
      <xdr:col>6</xdr:col>
      <xdr:colOff>171450</xdr:colOff>
      <xdr:row>77</xdr:row>
      <xdr:rowOff>102363</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112540</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971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公債費以外は前年度比</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ポイントの増、類似団体平均と比べて</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ポイント上回っている。これは、人件費及びその他の比率が増加したことによるものである。</a:t>
          </a:r>
        </a:p>
        <a:p>
          <a:r>
            <a:rPr kumimoji="1" lang="ja-JP" altLang="en-US" sz="1300">
              <a:latin typeface="ＭＳ Ｐゴシック" panose="020B0600070205080204" pitchFamily="50" charset="-128"/>
              <a:ea typeface="ＭＳ Ｐゴシック" panose="020B0600070205080204" pitchFamily="50" charset="-128"/>
            </a:rPr>
            <a:t>　今後も経常経費の見直しによる経常収支比率の改善を進めることで、数値の改善を図る。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8889</xdr:rowOff>
    </xdr:from>
    <xdr:to>
      <xdr:col>82</xdr:col>
      <xdr:colOff>107950</xdr:colOff>
      <xdr:row>77</xdr:row>
      <xdr:rowOff>92711</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210539"/>
          <a:ext cx="838200" cy="83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69867</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149861</xdr:rowOff>
    </xdr:from>
    <xdr:to>
      <xdr:col>78</xdr:col>
      <xdr:colOff>69850</xdr:colOff>
      <xdr:row>77</xdr:row>
      <xdr:rowOff>8889</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180061"/>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50817</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153670</xdr:rowOff>
    </xdr:from>
    <xdr:to>
      <xdr:col>73</xdr:col>
      <xdr:colOff>180975</xdr:colOff>
      <xdr:row>76</xdr:row>
      <xdr:rowOff>149861</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3012420"/>
          <a:ext cx="889000" cy="167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123207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153670</xdr:rowOff>
    </xdr:from>
    <xdr:to>
      <xdr:col>69</xdr:col>
      <xdr:colOff>92075</xdr:colOff>
      <xdr:row>76</xdr:row>
      <xdr:rowOff>142239</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3012420"/>
          <a:ext cx="889000" cy="160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35577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27957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13988</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129539</xdr:rowOff>
    </xdr:from>
    <xdr:to>
      <xdr:col>78</xdr:col>
      <xdr:colOff>120650</xdr:colOff>
      <xdr:row>77</xdr:row>
      <xdr:rowOff>59689</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15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44466</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246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99061</xdr:rowOff>
    </xdr:from>
    <xdr:to>
      <xdr:col>74</xdr:col>
      <xdr:colOff>31750</xdr:colOff>
      <xdr:row>77</xdr:row>
      <xdr:rowOff>29211</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13988</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102870</xdr:rowOff>
    </xdr:from>
    <xdr:to>
      <xdr:col>69</xdr:col>
      <xdr:colOff>142875</xdr:colOff>
      <xdr:row>76</xdr:row>
      <xdr:rowOff>33020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17797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04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91439</xdr:rowOff>
    </xdr:from>
    <xdr:to>
      <xdr:col>65</xdr:col>
      <xdr:colOff>53975</xdr:colOff>
      <xdr:row>77</xdr:row>
      <xdr:rowOff>21589</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12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6366</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208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秋田県大館市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32360</xdr:rowOff>
    </xdr:from>
    <xdr:to>
      <xdr:col>29</xdr:col>
      <xdr:colOff>127000</xdr:colOff>
      <xdr:row>16</xdr:row>
      <xdr:rowOff>11443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651735"/>
          <a:ext cx="647700" cy="1505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153528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44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11443</xdr:rowOff>
    </xdr:from>
    <xdr:to>
      <xdr:col>26</xdr:col>
      <xdr:colOff>50800</xdr:colOff>
      <xdr:row>16</xdr:row>
      <xdr:rowOff>30759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802268"/>
          <a:ext cx="698500" cy="193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46220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79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30759</xdr:rowOff>
    </xdr:from>
    <xdr:to>
      <xdr:col>22</xdr:col>
      <xdr:colOff>114300</xdr:colOff>
      <xdr:row>16</xdr:row>
      <xdr:rowOff>50057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821584"/>
          <a:ext cx="698500" cy="192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81157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21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50057</xdr:rowOff>
    </xdr:from>
    <xdr:to>
      <xdr:col>18</xdr:col>
      <xdr:colOff>177800</xdr:colOff>
      <xdr:row>16</xdr:row>
      <xdr:rowOff>153213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840882"/>
          <a:ext cx="698500" cy="1031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95807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2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123982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57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153010</xdr:rowOff>
    </xdr:from>
    <xdr:to>
      <xdr:col>29</xdr:col>
      <xdr:colOff>177800</xdr:colOff>
      <xdr:row>15</xdr:row>
      <xdr:rowOff>83160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6009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169537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446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132093</xdr:rowOff>
    </xdr:from>
    <xdr:to>
      <xdr:col>26</xdr:col>
      <xdr:colOff>101600</xdr:colOff>
      <xdr:row>16</xdr:row>
      <xdr:rowOff>62243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7514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72420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520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151409</xdr:rowOff>
    </xdr:from>
    <xdr:to>
      <xdr:col>22</xdr:col>
      <xdr:colOff>165100</xdr:colOff>
      <xdr:row>16</xdr:row>
      <xdr:rowOff>81559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7707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91736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539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170707</xdr:rowOff>
    </xdr:from>
    <xdr:to>
      <xdr:col>19</xdr:col>
      <xdr:colOff>38100</xdr:colOff>
      <xdr:row>16</xdr:row>
      <xdr:rowOff>100857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7900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111034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558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102413</xdr:rowOff>
    </xdr:from>
    <xdr:to>
      <xdr:col>15</xdr:col>
      <xdr:colOff>101600</xdr:colOff>
      <xdr:row>17</xdr:row>
      <xdr:rowOff>32563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8932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42740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662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118542</xdr:rowOff>
    </xdr:from>
    <xdr:to>
      <xdr:col>29</xdr:col>
      <xdr:colOff>127000</xdr:colOff>
      <xdr:row>34</xdr:row>
      <xdr:rowOff>241235</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385992"/>
          <a:ext cx="647700" cy="1226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98667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70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73606</xdr:rowOff>
    </xdr:from>
    <xdr:to>
      <xdr:col>26</xdr:col>
      <xdr:colOff>50800</xdr:colOff>
      <xdr:row>34</xdr:row>
      <xdr:rowOff>118542</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341056"/>
          <a:ext cx="698500" cy="449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203072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813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73606</xdr:rowOff>
    </xdr:from>
    <xdr:to>
      <xdr:col>22</xdr:col>
      <xdr:colOff>114300</xdr:colOff>
      <xdr:row>34</xdr:row>
      <xdr:rowOff>266805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341056"/>
          <a:ext cx="698500" cy="1931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210877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2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266805</xdr:rowOff>
    </xdr:from>
    <xdr:to>
      <xdr:col>18</xdr:col>
      <xdr:colOff>177800</xdr:colOff>
      <xdr:row>34</xdr:row>
      <xdr:rowOff>335091</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534255"/>
          <a:ext cx="698500" cy="682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224365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34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282461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89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190435</xdr:rowOff>
    </xdr:from>
    <xdr:to>
      <xdr:col>29</xdr:col>
      <xdr:colOff>177800</xdr:colOff>
      <xdr:row>34</xdr:row>
      <xdr:rowOff>292035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4578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35512</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30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67742</xdr:rowOff>
    </xdr:from>
    <xdr:to>
      <xdr:col>26</xdr:col>
      <xdr:colOff>101600</xdr:colOff>
      <xdr:row>34</xdr:row>
      <xdr:rowOff>169342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3351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179519</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104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22806</xdr:rowOff>
    </xdr:from>
    <xdr:to>
      <xdr:col>22</xdr:col>
      <xdr:colOff>165100</xdr:colOff>
      <xdr:row>34</xdr:row>
      <xdr:rowOff>124406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2902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134583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059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216005</xdr:rowOff>
    </xdr:from>
    <xdr:to>
      <xdr:col>19</xdr:col>
      <xdr:colOff>38100</xdr:colOff>
      <xdr:row>34</xdr:row>
      <xdr:rowOff>317605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4834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327782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252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284291</xdr:rowOff>
    </xdr:from>
    <xdr:to>
      <xdr:col>15</xdr:col>
      <xdr:colOff>101600</xdr:colOff>
      <xdr:row>35</xdr:row>
      <xdr:rowOff>42991</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5517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53168</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320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秋田県大館市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65,492
65,024
913.22
44,265,188
42,647,088
1,528,575
22,346,882
30,695,805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86.5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114668</xdr:rowOff>
    </xdr:from>
    <xdr:to>
      <xdr:col>24</xdr:col>
      <xdr:colOff>63500</xdr:colOff>
      <xdr:row>34</xdr:row>
      <xdr:rowOff>75104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772518"/>
          <a:ext cx="838200" cy="131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48615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4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75104</xdr:rowOff>
    </xdr:from>
    <xdr:to>
      <xdr:col>19</xdr:col>
      <xdr:colOff>177800</xdr:colOff>
      <xdr:row>34</xdr:row>
      <xdr:rowOff>96054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904404"/>
          <a:ext cx="889000" cy="20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102858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27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82093</xdr:rowOff>
    </xdr:from>
    <xdr:to>
      <xdr:col>15</xdr:col>
      <xdr:colOff>50800</xdr:colOff>
      <xdr:row>34</xdr:row>
      <xdr:rowOff>96054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5911393"/>
          <a:ext cx="889000" cy="13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108981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281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82093</xdr:rowOff>
    </xdr:from>
    <xdr:to>
      <xdr:col>10</xdr:col>
      <xdr:colOff>114300</xdr:colOff>
      <xdr:row>34</xdr:row>
      <xdr:rowOff>170398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911393"/>
          <a:ext cx="889000" cy="88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127008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299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155550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327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63868</xdr:rowOff>
    </xdr:from>
    <xdr:to>
      <xdr:col>24</xdr:col>
      <xdr:colOff>114300</xdr:colOff>
      <xdr:row>33</xdr:row>
      <xdr:rowOff>165468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72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86745</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573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24304</xdr:rowOff>
    </xdr:from>
    <xdr:to>
      <xdr:col>20</xdr:col>
      <xdr:colOff>38100</xdr:colOff>
      <xdr:row>34</xdr:row>
      <xdr:rowOff>125904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853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142431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628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45254</xdr:rowOff>
    </xdr:from>
    <xdr:to>
      <xdr:col>15</xdr:col>
      <xdr:colOff>101600</xdr:colOff>
      <xdr:row>34</xdr:row>
      <xdr:rowOff>146854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874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163381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649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31293</xdr:rowOff>
    </xdr:from>
    <xdr:to>
      <xdr:col>10</xdr:col>
      <xdr:colOff>165100</xdr:colOff>
      <xdr:row>34</xdr:row>
      <xdr:rowOff>132893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860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149420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635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119598</xdr:rowOff>
    </xdr:from>
    <xdr:to>
      <xdr:col>6</xdr:col>
      <xdr:colOff>38100</xdr:colOff>
      <xdr:row>35</xdr:row>
      <xdr:rowOff>49748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948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66275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724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132493</xdr:rowOff>
    </xdr:from>
    <xdr:to>
      <xdr:col>24</xdr:col>
      <xdr:colOff>63500</xdr:colOff>
      <xdr:row>55</xdr:row>
      <xdr:rowOff>164846</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562243"/>
          <a:ext cx="838200" cy="32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34996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636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133452</xdr:rowOff>
    </xdr:from>
    <xdr:to>
      <xdr:col>19</xdr:col>
      <xdr:colOff>177800</xdr:colOff>
      <xdr:row>55</xdr:row>
      <xdr:rowOff>164846</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908300" y="9563202"/>
          <a:ext cx="889000" cy="31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17514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79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133452</xdr:rowOff>
    </xdr:from>
    <xdr:to>
      <xdr:col>15</xdr:col>
      <xdr:colOff>50800</xdr:colOff>
      <xdr:row>56</xdr:row>
      <xdr:rowOff>3149</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563202"/>
          <a:ext cx="889000" cy="4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3831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77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3149</xdr:rowOff>
    </xdr:from>
    <xdr:to>
      <xdr:col>10</xdr:col>
      <xdr:colOff>114300</xdr:colOff>
      <xdr:row>56</xdr:row>
      <xdr:rowOff>156823</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604349"/>
          <a:ext cx="889000" cy="153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49224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82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93137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86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81693</xdr:rowOff>
    </xdr:from>
    <xdr:to>
      <xdr:col>24</xdr:col>
      <xdr:colOff>114300</xdr:colOff>
      <xdr:row>56</xdr:row>
      <xdr:rowOff>11843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5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104570</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362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114046</xdr:rowOff>
    </xdr:from>
    <xdr:to>
      <xdr:col>20</xdr:col>
      <xdr:colOff>38100</xdr:colOff>
      <xdr:row>56</xdr:row>
      <xdr:rowOff>44196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54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60723</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319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82652</xdr:rowOff>
    </xdr:from>
    <xdr:to>
      <xdr:col>15</xdr:col>
      <xdr:colOff>101600</xdr:colOff>
      <xdr:row>56</xdr:row>
      <xdr:rowOff>12802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512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29329</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287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123799</xdr:rowOff>
    </xdr:from>
    <xdr:to>
      <xdr:col>10</xdr:col>
      <xdr:colOff>165100</xdr:colOff>
      <xdr:row>56</xdr:row>
      <xdr:rowOff>53949</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553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70476</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328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106023</xdr:rowOff>
    </xdr:from>
    <xdr:to>
      <xdr:col>6</xdr:col>
      <xdr:colOff>38100</xdr:colOff>
      <xdr:row>57</xdr:row>
      <xdr:rowOff>36173</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707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52700</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9482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99390</xdr:rowOff>
    </xdr:from>
    <xdr:to>
      <xdr:col>24</xdr:col>
      <xdr:colOff>63500</xdr:colOff>
      <xdr:row>76</xdr:row>
      <xdr:rowOff>157683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2786690"/>
          <a:ext cx="838200" cy="401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86262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287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13246</xdr:rowOff>
    </xdr:from>
    <xdr:to>
      <xdr:col>19</xdr:col>
      <xdr:colOff>177800</xdr:colOff>
      <xdr:row>76</xdr:row>
      <xdr:rowOff>157683</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908300" y="12871996"/>
          <a:ext cx="889000" cy="315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62031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435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64148</xdr:rowOff>
    </xdr:from>
    <xdr:to>
      <xdr:col>15</xdr:col>
      <xdr:colOff>50800</xdr:colOff>
      <xdr:row>75</xdr:row>
      <xdr:rowOff>13246</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2751448"/>
          <a:ext cx="889000" cy="120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35513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408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64148</xdr:rowOff>
    </xdr:from>
    <xdr:to>
      <xdr:col>10</xdr:col>
      <xdr:colOff>114300</xdr:colOff>
      <xdr:row>75</xdr:row>
      <xdr:rowOff>128880</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2751448"/>
          <a:ext cx="889000" cy="236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41115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414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71938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445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48590</xdr:rowOff>
    </xdr:from>
    <xdr:to>
      <xdr:col>24</xdr:col>
      <xdr:colOff>114300</xdr:colOff>
      <xdr:row>74</xdr:row>
      <xdr:rowOff>150190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273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71467</xdr:rowOff>
    </xdr:from>
    <xdr:ext cx="534377"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258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106883</xdr:rowOff>
    </xdr:from>
    <xdr:to>
      <xdr:col>20</xdr:col>
      <xdr:colOff>38100</xdr:colOff>
      <xdr:row>77</xdr:row>
      <xdr:rowOff>37033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137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53560</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30111" y="12912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133896</xdr:rowOff>
    </xdr:from>
    <xdr:to>
      <xdr:col>15</xdr:col>
      <xdr:colOff>101600</xdr:colOff>
      <xdr:row>75</xdr:row>
      <xdr:rowOff>64046</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2821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73</xdr:row>
      <xdr:rowOff>80573</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41111" y="12596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13348</xdr:rowOff>
    </xdr:from>
    <xdr:to>
      <xdr:col>10</xdr:col>
      <xdr:colOff>165100</xdr:colOff>
      <xdr:row>74</xdr:row>
      <xdr:rowOff>114948</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2700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72</xdr:row>
      <xdr:rowOff>131475</xdr:rowOff>
    </xdr:from>
    <xdr:ext cx="534377"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52111" y="12475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78080</xdr:rowOff>
    </xdr:from>
    <xdr:to>
      <xdr:col>6</xdr:col>
      <xdr:colOff>38100</xdr:colOff>
      <xdr:row>76</xdr:row>
      <xdr:rowOff>8229</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293683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24757</xdr:rowOff>
    </xdr:from>
    <xdr:ext cx="534377"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63111" y="12712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126161</xdr:rowOff>
    </xdr:from>
    <xdr:to>
      <xdr:col>24</xdr:col>
      <xdr:colOff>63500</xdr:colOff>
      <xdr:row>95</xdr:row>
      <xdr:rowOff>19329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242461"/>
          <a:ext cx="838200" cy="64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108514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224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19329</xdr:rowOff>
    </xdr:from>
    <xdr:to>
      <xdr:col>19</xdr:col>
      <xdr:colOff>177800</xdr:colOff>
      <xdr:row>95</xdr:row>
      <xdr:rowOff>158992</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307079"/>
          <a:ext cx="889000" cy="139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459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94565</xdr:rowOff>
    </xdr:from>
    <xdr:to>
      <xdr:col>15</xdr:col>
      <xdr:colOff>50800</xdr:colOff>
      <xdr:row>95</xdr:row>
      <xdr:rowOff>158992</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210865"/>
          <a:ext cx="889000" cy="235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102785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561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94565</xdr:rowOff>
    </xdr:from>
    <xdr:to>
      <xdr:col>10</xdr:col>
      <xdr:colOff>114300</xdr:colOff>
      <xdr:row>96</xdr:row>
      <xdr:rowOff>92114</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210865"/>
          <a:ext cx="889000" cy="340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122471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410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79545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710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75361</xdr:rowOff>
    </xdr:from>
    <xdr:to>
      <xdr:col>24</xdr:col>
      <xdr:colOff>114300</xdr:colOff>
      <xdr:row>95</xdr:row>
      <xdr:rowOff>5511</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19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98238</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043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139979</xdr:rowOff>
    </xdr:from>
    <xdr:to>
      <xdr:col>20</xdr:col>
      <xdr:colOff>38100</xdr:colOff>
      <xdr:row>95</xdr:row>
      <xdr:rowOff>70129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256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86656</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6031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108192</xdr:rowOff>
    </xdr:from>
    <xdr:to>
      <xdr:col>15</xdr:col>
      <xdr:colOff>101600</xdr:colOff>
      <xdr:row>96</xdr:row>
      <xdr:rowOff>38342</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395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54869</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08795" y="16171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43765</xdr:rowOff>
    </xdr:from>
    <xdr:to>
      <xdr:col>10</xdr:col>
      <xdr:colOff>165100</xdr:colOff>
      <xdr:row>94</xdr:row>
      <xdr:rowOff>145365</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16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161892</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5935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41314</xdr:rowOff>
    </xdr:from>
    <xdr:to>
      <xdr:col>6</xdr:col>
      <xdr:colOff>38100</xdr:colOff>
      <xdr:row>96</xdr:row>
      <xdr:rowOff>142914</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50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159441</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275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150223</xdr:rowOff>
    </xdr:from>
    <xdr:to>
      <xdr:col>54</xdr:col>
      <xdr:colOff>189865</xdr:colOff>
      <xdr:row>38</xdr:row>
      <xdr:rowOff>33554</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5808073"/>
          <a:ext cx="1270" cy="740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37381</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552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33554</xdr:rowOff>
    </xdr:from>
    <xdr:to>
      <xdr:col>55</xdr:col>
      <xdr:colOff>88900</xdr:colOff>
      <xdr:row>38</xdr:row>
      <xdr:rowOff>33554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548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96900</xdr:rowOff>
    </xdr:from>
    <xdr:ext cx="599010"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583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150223</xdr:rowOff>
    </xdr:from>
    <xdr:to>
      <xdr:col>55</xdr:col>
      <xdr:colOff>88900</xdr:colOff>
      <xdr:row>33</xdr:row>
      <xdr:rowOff>150223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5808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13551</xdr:rowOff>
    </xdr:from>
    <xdr:to>
      <xdr:col>55</xdr:col>
      <xdr:colOff>0</xdr:colOff>
      <xdr:row>36</xdr:row>
      <xdr:rowOff>39688</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9639300" y="6185751"/>
          <a:ext cx="838200" cy="26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50</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172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21623</xdr:rowOff>
    </xdr:from>
    <xdr:to>
      <xdr:col>55</xdr:col>
      <xdr:colOff>50800</xdr:colOff>
      <xdr:row>36</xdr:row>
      <xdr:rowOff>123223</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193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159367</xdr:rowOff>
    </xdr:from>
    <xdr:to>
      <xdr:col>50</xdr:col>
      <xdr:colOff>114300</xdr:colOff>
      <xdr:row>36</xdr:row>
      <xdr:rowOff>13551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8750300" y="6160117"/>
          <a:ext cx="889000" cy="25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13896</xdr:rowOff>
    </xdr:from>
    <xdr:to>
      <xdr:col>50</xdr:col>
      <xdr:colOff>165100</xdr:colOff>
      <xdr:row>36</xdr:row>
      <xdr:rowOff>115496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1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106623</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6278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159367</xdr:rowOff>
    </xdr:from>
    <xdr:to>
      <xdr:col>45</xdr:col>
      <xdr:colOff>177800</xdr:colOff>
      <xdr:row>36</xdr:row>
      <xdr:rowOff>40427</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861300" y="6160117"/>
          <a:ext cx="889000" cy="52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11976</xdr:rowOff>
    </xdr:from>
    <xdr:to>
      <xdr:col>46</xdr:col>
      <xdr:colOff>38100</xdr:colOff>
      <xdr:row>36</xdr:row>
      <xdr:rowOff>113576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18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104703</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6276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83929</xdr:rowOff>
    </xdr:from>
    <xdr:to>
      <xdr:col>41</xdr:col>
      <xdr:colOff>50800</xdr:colOff>
      <xdr:row>36</xdr:row>
      <xdr:rowOff>40427</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398879"/>
          <a:ext cx="889000" cy="813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36154</xdr:rowOff>
    </xdr:from>
    <xdr:to>
      <xdr:col>41</xdr:col>
      <xdr:colOff>101600</xdr:colOff>
      <xdr:row>36</xdr:row>
      <xdr:rowOff>137754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20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128881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4111" y="63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127633</xdr:rowOff>
    </xdr:from>
    <xdr:to>
      <xdr:col>36</xdr:col>
      <xdr:colOff>165100</xdr:colOff>
      <xdr:row>32</xdr:row>
      <xdr:rowOff>57783</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442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48910</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795" y="5535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160338</xdr:rowOff>
    </xdr:from>
    <xdr:to>
      <xdr:col>55</xdr:col>
      <xdr:colOff>50800</xdr:colOff>
      <xdr:row>36</xdr:row>
      <xdr:rowOff>90488</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616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11765</xdr:rowOff>
    </xdr:from>
    <xdr:ext cx="534377"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6012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134201</xdr:rowOff>
    </xdr:from>
    <xdr:to>
      <xdr:col>50</xdr:col>
      <xdr:colOff>165100</xdr:colOff>
      <xdr:row>36</xdr:row>
      <xdr:rowOff>64351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6134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80878</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5910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108567</xdr:rowOff>
    </xdr:from>
    <xdr:to>
      <xdr:col>46</xdr:col>
      <xdr:colOff>38100</xdr:colOff>
      <xdr:row>36</xdr:row>
      <xdr:rowOff>38717</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6109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55244</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5884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161077</xdr:rowOff>
    </xdr:from>
    <xdr:to>
      <xdr:col>41</xdr:col>
      <xdr:colOff>101600</xdr:colOff>
      <xdr:row>36</xdr:row>
      <xdr:rowOff>91227</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6161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107754</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4111" y="5937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33129</xdr:rowOff>
    </xdr:from>
    <xdr:to>
      <xdr:col>36</xdr:col>
      <xdr:colOff>165100</xdr:colOff>
      <xdr:row>31</xdr:row>
      <xdr:rowOff>134729</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348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151256</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795" y="5123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00000000-0008-0000-06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114274</xdr:rowOff>
    </xdr:from>
    <xdr:to>
      <xdr:col>54</xdr:col>
      <xdr:colOff>189865</xdr:colOff>
      <xdr:row>57</xdr:row>
      <xdr:rowOff>145428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10475595" y="8686774"/>
          <a:ext cx="1270" cy="123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149255</xdr:rowOff>
    </xdr:from>
    <xdr:ext cx="534377" cy="259045"/>
    <xdr:sp macro="" textlink="">
      <xdr:nvSpPr>
        <xdr:cNvPr id="348" name="普通建設事業費最小値テキスト">
          <a:extLst>
            <a:ext uri="{FF2B5EF4-FFF2-40B4-BE49-F238E27FC236}">
              <a16:creationId xmlns:a16="http://schemas.microsoft.com/office/drawing/2014/main" id="{00000000-0008-0000-0600-00005C010000}"/>
            </a:ext>
          </a:extLst>
        </xdr:cNvPr>
        <xdr:cNvSpPr txBox="1"/>
      </xdr:nvSpPr>
      <xdr:spPr>
        <a:xfrm>
          <a:off x="10528300" y="9921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145428</xdr:rowOff>
    </xdr:from>
    <xdr:to>
      <xdr:col>55</xdr:col>
      <xdr:colOff>88900</xdr:colOff>
      <xdr:row>57</xdr:row>
      <xdr:rowOff>145428</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9918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60951</xdr:rowOff>
    </xdr:from>
    <xdr:ext cx="599010" cy="259045"/>
    <xdr:sp macro="" textlink="">
      <xdr:nvSpPr>
        <xdr:cNvPr id="350" name="普通建設事業費最大値テキスト">
          <a:extLst>
            <a:ext uri="{FF2B5EF4-FFF2-40B4-BE49-F238E27FC236}">
              <a16:creationId xmlns:a16="http://schemas.microsoft.com/office/drawing/2014/main" id="{00000000-0008-0000-0600-00005E010000}"/>
            </a:ext>
          </a:extLst>
        </xdr:cNvPr>
        <xdr:cNvSpPr txBox="1"/>
      </xdr:nvSpPr>
      <xdr:spPr>
        <a:xfrm>
          <a:off x="10528300" y="8462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114274</xdr:rowOff>
    </xdr:from>
    <xdr:to>
      <xdr:col>55</xdr:col>
      <xdr:colOff>88900</xdr:colOff>
      <xdr:row>50</xdr:row>
      <xdr:rowOff>114274</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8686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26505</xdr:rowOff>
    </xdr:from>
    <xdr:to>
      <xdr:col>55</xdr:col>
      <xdr:colOff>0</xdr:colOff>
      <xdr:row>54</xdr:row>
      <xdr:rowOff>3937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9639300" y="9113355"/>
          <a:ext cx="838200" cy="148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86821</xdr:rowOff>
    </xdr:from>
    <xdr:ext cx="534377" cy="259045"/>
    <xdr:sp macro="" textlink="">
      <xdr:nvSpPr>
        <xdr:cNvPr id="353" name="普通建設事業費平均値テキスト">
          <a:extLst>
            <a:ext uri="{FF2B5EF4-FFF2-40B4-BE49-F238E27FC236}">
              <a16:creationId xmlns:a16="http://schemas.microsoft.com/office/drawing/2014/main" id="{00000000-0008-0000-0600-000061010000}"/>
            </a:ext>
          </a:extLst>
        </xdr:cNvPr>
        <xdr:cNvSpPr txBox="1"/>
      </xdr:nvSpPr>
      <xdr:spPr>
        <a:xfrm>
          <a:off x="10528300" y="93451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108394</xdr:rowOff>
    </xdr:from>
    <xdr:to>
      <xdr:col>55</xdr:col>
      <xdr:colOff>50800</xdr:colOff>
      <xdr:row>55</xdr:row>
      <xdr:rowOff>38544</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10426700" y="9366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3937</xdr:rowOff>
    </xdr:from>
    <xdr:to>
      <xdr:col>50</xdr:col>
      <xdr:colOff>114300</xdr:colOff>
      <xdr:row>54</xdr:row>
      <xdr:rowOff>82779</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8750300" y="9262237"/>
          <a:ext cx="889000" cy="78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9068</xdr:rowOff>
    </xdr:from>
    <xdr:to>
      <xdr:col>50</xdr:col>
      <xdr:colOff>165100</xdr:colOff>
      <xdr:row>55</xdr:row>
      <xdr:rowOff>110668</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9588500" y="943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101795</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372111" y="953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12992</xdr:rowOff>
    </xdr:from>
    <xdr:to>
      <xdr:col>45</xdr:col>
      <xdr:colOff>177800</xdr:colOff>
      <xdr:row>54</xdr:row>
      <xdr:rowOff>82779</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7861300" y="9099842"/>
          <a:ext cx="889000" cy="24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164897</xdr:rowOff>
    </xdr:from>
    <xdr:to>
      <xdr:col>46</xdr:col>
      <xdr:colOff>38100</xdr:colOff>
      <xdr:row>55</xdr:row>
      <xdr:rowOff>95047</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99500" y="94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86174</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83111" y="9515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66675</xdr:rowOff>
    </xdr:from>
    <xdr:to>
      <xdr:col>41</xdr:col>
      <xdr:colOff>50800</xdr:colOff>
      <xdr:row>53</xdr:row>
      <xdr:rowOff>12992</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6972300" y="8639175"/>
          <a:ext cx="889000" cy="460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54</xdr:row>
      <xdr:rowOff>162243</xdr:rowOff>
    </xdr:from>
    <xdr:to>
      <xdr:col>41</xdr:col>
      <xdr:colOff>101600</xdr:colOff>
      <xdr:row>55</xdr:row>
      <xdr:rowOff>92393</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10500" y="942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83520</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94111" y="9513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40487</xdr:rowOff>
    </xdr:from>
    <xdr:to>
      <xdr:col>36</xdr:col>
      <xdr:colOff>165100</xdr:colOff>
      <xdr:row>54</xdr:row>
      <xdr:rowOff>142087</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6921500" y="9298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133214</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05111" y="9391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147155</xdr:rowOff>
    </xdr:from>
    <xdr:to>
      <xdr:col>55</xdr:col>
      <xdr:colOff>50800</xdr:colOff>
      <xdr:row>53</xdr:row>
      <xdr:rowOff>77305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10426700" y="906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170032</xdr:rowOff>
    </xdr:from>
    <xdr:ext cx="534377" cy="259045"/>
    <xdr:sp macro="" textlink="">
      <xdr:nvSpPr>
        <xdr:cNvPr id="372" name="普通建設事業費該当値テキスト">
          <a:extLst>
            <a:ext uri="{FF2B5EF4-FFF2-40B4-BE49-F238E27FC236}">
              <a16:creationId xmlns:a16="http://schemas.microsoft.com/office/drawing/2014/main" id="{00000000-0008-0000-0600-000074010000}"/>
            </a:ext>
          </a:extLst>
        </xdr:cNvPr>
        <xdr:cNvSpPr txBox="1"/>
      </xdr:nvSpPr>
      <xdr:spPr>
        <a:xfrm>
          <a:off x="10528300" y="891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124587</xdr:rowOff>
    </xdr:from>
    <xdr:to>
      <xdr:col>50</xdr:col>
      <xdr:colOff>165100</xdr:colOff>
      <xdr:row>54</xdr:row>
      <xdr:rowOff>54737</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9588500" y="9211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71264</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372111" y="8986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31979</xdr:rowOff>
    </xdr:from>
    <xdr:to>
      <xdr:col>46</xdr:col>
      <xdr:colOff>38100</xdr:colOff>
      <xdr:row>54</xdr:row>
      <xdr:rowOff>133579</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8699500" y="9290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150106</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8483111" y="9065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133642</xdr:rowOff>
    </xdr:from>
    <xdr:to>
      <xdr:col>41</xdr:col>
      <xdr:colOff>101600</xdr:colOff>
      <xdr:row>53</xdr:row>
      <xdr:rowOff>63792</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7810500" y="9049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51</xdr:row>
      <xdr:rowOff>80319</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7594111" y="882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50</xdr:row>
      <xdr:rowOff>15875</xdr:rowOff>
    </xdr:from>
    <xdr:to>
      <xdr:col>36</xdr:col>
      <xdr:colOff>165100</xdr:colOff>
      <xdr:row>50</xdr:row>
      <xdr:rowOff>117475</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6921500" y="858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48</xdr:row>
      <xdr:rowOff>134002</xdr:rowOff>
    </xdr:from>
    <xdr:ext cx="599010"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672795" y="8363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143221</xdr:rowOff>
    </xdr:from>
    <xdr:to>
      <xdr:col>55</xdr:col>
      <xdr:colOff>0</xdr:colOff>
      <xdr:row>77</xdr:row>
      <xdr:rowOff>123630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9639300" y="13001971"/>
          <a:ext cx="838200" cy="323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63794</xdr:rowOff>
    </xdr:from>
    <xdr:ext cx="469744"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093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143221</xdr:rowOff>
    </xdr:from>
    <xdr:to>
      <xdr:col>50</xdr:col>
      <xdr:colOff>114300</xdr:colOff>
      <xdr:row>77</xdr:row>
      <xdr:rowOff>11547</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8750300" y="13001971"/>
          <a:ext cx="889000" cy="21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127426</xdr:rowOff>
    </xdr:from>
    <xdr:ext cx="469744"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404428" y="13329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70914</xdr:rowOff>
    </xdr:from>
    <xdr:to>
      <xdr:col>45</xdr:col>
      <xdr:colOff>177800</xdr:colOff>
      <xdr:row>77</xdr:row>
      <xdr:rowOff>11547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7861300" y="13101114"/>
          <a:ext cx="889000" cy="112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95879</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3297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51209</xdr:rowOff>
    </xdr:from>
    <xdr:to>
      <xdr:col>41</xdr:col>
      <xdr:colOff>50800</xdr:colOff>
      <xdr:row>76</xdr:row>
      <xdr:rowOff>70914</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6972300" y="13081409"/>
          <a:ext cx="889000" cy="19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56583</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3258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7862</xdr:rowOff>
    </xdr:from>
    <xdr:to>
      <xdr:col>36</xdr:col>
      <xdr:colOff>165100</xdr:colOff>
      <xdr:row>76</xdr:row>
      <xdr:rowOff>109462</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100589</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3130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72830</xdr:rowOff>
    </xdr:from>
    <xdr:to>
      <xdr:col>55</xdr:col>
      <xdr:colOff>50800</xdr:colOff>
      <xdr:row>78</xdr:row>
      <xdr:rowOff>2980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27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51257</xdr:rowOff>
    </xdr:from>
    <xdr:ext cx="469744"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325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92421</xdr:rowOff>
    </xdr:from>
    <xdr:to>
      <xdr:col>50</xdr:col>
      <xdr:colOff>165100</xdr:colOff>
      <xdr:row>76</xdr:row>
      <xdr:rowOff>22571</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2951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39098</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372111" y="1272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132197</xdr:rowOff>
    </xdr:from>
    <xdr:to>
      <xdr:col>46</xdr:col>
      <xdr:colOff>38100</xdr:colOff>
      <xdr:row>77</xdr:row>
      <xdr:rowOff>62347</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162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78874</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483111" y="12937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20114</xdr:rowOff>
    </xdr:from>
    <xdr:to>
      <xdr:col>41</xdr:col>
      <xdr:colOff>101600</xdr:colOff>
      <xdr:row>76</xdr:row>
      <xdr:rowOff>121714</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050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138241</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594111" y="12825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409</xdr:rowOff>
    </xdr:from>
    <xdr:to>
      <xdr:col>36</xdr:col>
      <xdr:colOff>165100</xdr:colOff>
      <xdr:row>76</xdr:row>
      <xdr:rowOff>102009</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030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118536</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05111" y="12805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26608</xdr:rowOff>
    </xdr:from>
    <xdr:to>
      <xdr:col>55</xdr:col>
      <xdr:colOff>0</xdr:colOff>
      <xdr:row>95</xdr:row>
      <xdr:rowOff>95793</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5971458"/>
          <a:ext cx="838200" cy="412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54101</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341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34528</xdr:rowOff>
    </xdr:from>
    <xdr:to>
      <xdr:col>50</xdr:col>
      <xdr:colOff>114300</xdr:colOff>
      <xdr:row>95</xdr:row>
      <xdr:rowOff>95793</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8750300" y="16322278"/>
          <a:ext cx="889000" cy="61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98644</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557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34528</xdr:rowOff>
    </xdr:from>
    <xdr:to>
      <xdr:col>45</xdr:col>
      <xdr:colOff>177800</xdr:colOff>
      <xdr:row>96</xdr:row>
      <xdr:rowOff>12060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322278"/>
          <a:ext cx="889000" cy="148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105830</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565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28649</xdr:rowOff>
    </xdr:from>
    <xdr:to>
      <xdr:col>41</xdr:col>
      <xdr:colOff>50800</xdr:colOff>
      <xdr:row>96</xdr:row>
      <xdr:rowOff>12060</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5630599"/>
          <a:ext cx="889000" cy="840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127564</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58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57301</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516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147258</xdr:rowOff>
    </xdr:from>
    <xdr:to>
      <xdr:col>55</xdr:col>
      <xdr:colOff>50800</xdr:colOff>
      <xdr:row>93</xdr:row>
      <xdr:rowOff>77408</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5920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170135</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577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44993</xdr:rowOff>
    </xdr:from>
    <xdr:to>
      <xdr:col>50</xdr:col>
      <xdr:colOff>165100</xdr:colOff>
      <xdr:row>95</xdr:row>
      <xdr:rowOff>146593</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332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163120</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10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155178</xdr:rowOff>
    </xdr:from>
    <xdr:to>
      <xdr:col>46</xdr:col>
      <xdr:colOff>38100</xdr:colOff>
      <xdr:row>95</xdr:row>
      <xdr:rowOff>85328</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271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101855</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04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132710</xdr:rowOff>
    </xdr:from>
    <xdr:to>
      <xdr:col>41</xdr:col>
      <xdr:colOff>101600</xdr:colOff>
      <xdr:row>96</xdr:row>
      <xdr:rowOff>62860</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4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79387</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195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90</xdr:row>
      <xdr:rowOff>149299</xdr:rowOff>
    </xdr:from>
    <xdr:to>
      <xdr:col>36</xdr:col>
      <xdr:colOff>165100</xdr:colOff>
      <xdr:row>91</xdr:row>
      <xdr:rowOff>79449</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5579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89</xdr:row>
      <xdr:rowOff>95976</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5355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151816</xdr:rowOff>
    </xdr:from>
    <xdr:to>
      <xdr:col>85</xdr:col>
      <xdr:colOff>127000</xdr:colOff>
      <xdr:row>36</xdr:row>
      <xdr:rowOff>126350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5481300" y="5981116"/>
          <a:ext cx="838200" cy="317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148800</xdr:rowOff>
    </xdr:from>
    <xdr:ext cx="469744"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492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151816</xdr:rowOff>
    </xdr:from>
    <xdr:to>
      <xdr:col>81</xdr:col>
      <xdr:colOff>50800</xdr:colOff>
      <xdr:row>37</xdr:row>
      <xdr:rowOff>28280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4592300" y="5981116"/>
          <a:ext cx="889000" cy="390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65727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428" y="658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28280</xdr:rowOff>
    </xdr:from>
    <xdr:to>
      <xdr:col>76</xdr:col>
      <xdr:colOff>114300</xdr:colOff>
      <xdr:row>38</xdr:row>
      <xdr:rowOff>122601</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3703300" y="6371930"/>
          <a:ext cx="889000" cy="265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67601</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582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105821</xdr:rowOff>
    </xdr:from>
    <xdr:to>
      <xdr:col>71</xdr:col>
      <xdr:colOff>177800</xdr:colOff>
      <xdr:row>38</xdr:row>
      <xdr:rowOff>122601</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2814300" y="6620921"/>
          <a:ext cx="889000" cy="16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79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75550</xdr:rowOff>
    </xdr:from>
    <xdr:to>
      <xdr:col>85</xdr:col>
      <xdr:colOff>177800</xdr:colOff>
      <xdr:row>37</xdr:row>
      <xdr:rowOff>5700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247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98427</xdr:rowOff>
    </xdr:from>
    <xdr:ext cx="469744"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609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101016</xdr:rowOff>
    </xdr:from>
    <xdr:to>
      <xdr:col>81</xdr:col>
      <xdr:colOff>101600</xdr:colOff>
      <xdr:row>35</xdr:row>
      <xdr:rowOff>31166</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5930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47693</xdr:rowOff>
    </xdr:from>
    <xdr:ext cx="534377"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14111" y="5705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148930</xdr:rowOff>
    </xdr:from>
    <xdr:to>
      <xdr:col>76</xdr:col>
      <xdr:colOff>165100</xdr:colOff>
      <xdr:row>37</xdr:row>
      <xdr:rowOff>79080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32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95607</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357428" y="6096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71801</xdr:rowOff>
    </xdr:from>
    <xdr:to>
      <xdr:col>72</xdr:col>
      <xdr:colOff>38100</xdr:colOff>
      <xdr:row>39</xdr:row>
      <xdr:rowOff>1951</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586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164528</xdr:rowOff>
    </xdr:from>
    <xdr:ext cx="378565"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4017" y="66796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55021</xdr:rowOff>
    </xdr:from>
    <xdr:to>
      <xdr:col>67</xdr:col>
      <xdr:colOff>101600</xdr:colOff>
      <xdr:row>38</xdr:row>
      <xdr:rowOff>156621</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570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147748</xdr:rowOff>
    </xdr:from>
    <xdr:ext cx="378565"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625017" y="66628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122865</xdr:rowOff>
    </xdr:from>
    <xdr:to>
      <xdr:col>85</xdr:col>
      <xdr:colOff>127000</xdr:colOff>
      <xdr:row>74</xdr:row>
      <xdr:rowOff>135797</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2810165"/>
          <a:ext cx="838200" cy="12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25853</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884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26608</xdr:rowOff>
    </xdr:from>
    <xdr:to>
      <xdr:col>81</xdr:col>
      <xdr:colOff>50800</xdr:colOff>
      <xdr:row>74</xdr:row>
      <xdr:rowOff>122865</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4592300" y="12713908"/>
          <a:ext cx="889000" cy="96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98220</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95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26608</xdr:rowOff>
    </xdr:from>
    <xdr:to>
      <xdr:col>76</xdr:col>
      <xdr:colOff>114300</xdr:colOff>
      <xdr:row>74</xdr:row>
      <xdr:rowOff>39246</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2713908"/>
          <a:ext cx="889000" cy="12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121130</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97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39246</xdr:rowOff>
    </xdr:from>
    <xdr:to>
      <xdr:col>71</xdr:col>
      <xdr:colOff>177800</xdr:colOff>
      <xdr:row>75</xdr:row>
      <xdr:rowOff>16632</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2726546"/>
          <a:ext cx="889000" cy="148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116606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97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6830</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3037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84997</xdr:rowOff>
    </xdr:from>
    <xdr:to>
      <xdr:col>85</xdr:col>
      <xdr:colOff>177800</xdr:colOff>
      <xdr:row>75</xdr:row>
      <xdr:rowOff>15147</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2772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107874</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2623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72065</xdr:rowOff>
    </xdr:from>
    <xdr:to>
      <xdr:col>81</xdr:col>
      <xdr:colOff>101600</xdr:colOff>
      <xdr:row>75</xdr:row>
      <xdr:rowOff>2215</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275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18742</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2534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147258</xdr:rowOff>
    </xdr:from>
    <xdr:to>
      <xdr:col>76</xdr:col>
      <xdr:colOff>165100</xdr:colOff>
      <xdr:row>74</xdr:row>
      <xdr:rowOff>77408</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266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93935</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2438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159896</xdr:rowOff>
    </xdr:from>
    <xdr:to>
      <xdr:col>72</xdr:col>
      <xdr:colOff>38100</xdr:colOff>
      <xdr:row>74</xdr:row>
      <xdr:rowOff>90046</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2675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106573</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2450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137282</xdr:rowOff>
    </xdr:from>
    <xdr:to>
      <xdr:col>67</xdr:col>
      <xdr:colOff>101600</xdr:colOff>
      <xdr:row>75</xdr:row>
      <xdr:rowOff>67432</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2824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83959</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2599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114325</xdr:rowOff>
    </xdr:from>
    <xdr:to>
      <xdr:col>85</xdr:col>
      <xdr:colOff>127000</xdr:colOff>
      <xdr:row>96</xdr:row>
      <xdr:rowOff>147269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5481300" y="16573525"/>
          <a:ext cx="838200" cy="32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10532</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641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80632</xdr:rowOff>
    </xdr:from>
    <xdr:to>
      <xdr:col>81</xdr:col>
      <xdr:colOff>50800</xdr:colOff>
      <xdr:row>96</xdr:row>
      <xdr:rowOff>114325</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592300" y="16539832"/>
          <a:ext cx="889000" cy="33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122547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753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31648</xdr:rowOff>
    </xdr:from>
    <xdr:to>
      <xdr:col>76</xdr:col>
      <xdr:colOff>114300</xdr:colOff>
      <xdr:row>96</xdr:row>
      <xdr:rowOff>80632</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490848"/>
          <a:ext cx="889000" cy="4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105529</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736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31648</xdr:rowOff>
    </xdr:from>
    <xdr:to>
      <xdr:col>71</xdr:col>
      <xdr:colOff>177800</xdr:colOff>
      <xdr:row>96</xdr:row>
      <xdr:rowOff>140945</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490848"/>
          <a:ext cx="889000" cy="109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93933</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724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44683</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846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96469</xdr:rowOff>
    </xdr:from>
    <xdr:to>
      <xdr:col>85</xdr:col>
      <xdr:colOff>177800</xdr:colOff>
      <xdr:row>97</xdr:row>
      <xdr:rowOff>26619</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555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119346</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407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63525</xdr:rowOff>
    </xdr:from>
    <xdr:to>
      <xdr:col>81</xdr:col>
      <xdr:colOff>101600</xdr:colOff>
      <xdr:row>96</xdr:row>
      <xdr:rowOff>165125</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52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10202</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297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29832</xdr:rowOff>
    </xdr:from>
    <xdr:to>
      <xdr:col>76</xdr:col>
      <xdr:colOff>165100</xdr:colOff>
      <xdr:row>96</xdr:row>
      <xdr:rowOff>131432</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489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147959</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264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152298</xdr:rowOff>
    </xdr:from>
    <xdr:to>
      <xdr:col>72</xdr:col>
      <xdr:colOff>38100</xdr:colOff>
      <xdr:row>96</xdr:row>
      <xdr:rowOff>82448</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440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98975</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215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90145</xdr:rowOff>
    </xdr:from>
    <xdr:to>
      <xdr:col>67</xdr:col>
      <xdr:colOff>101600</xdr:colOff>
      <xdr:row>97</xdr:row>
      <xdr:rowOff>20295</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549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36822</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324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139974</xdr:rowOff>
    </xdr:from>
    <xdr:to>
      <xdr:col>116</xdr:col>
      <xdr:colOff>63500</xdr:colOff>
      <xdr:row>36</xdr:row>
      <xdr:rowOff>5969</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1323300" y="6140724"/>
          <a:ext cx="838200" cy="37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84883</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428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5969</xdr:rowOff>
    </xdr:from>
    <xdr:to>
      <xdr:col>111</xdr:col>
      <xdr:colOff>177800</xdr:colOff>
      <xdr:row>36</xdr:row>
      <xdr:rowOff>8026</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0434300" y="6178169"/>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20144</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6535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8026</xdr:rowOff>
    </xdr:from>
    <xdr:to>
      <xdr:col>107</xdr:col>
      <xdr:colOff>50800</xdr:colOff>
      <xdr:row>36</xdr:row>
      <xdr:rowOff>86208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9545300" y="6180226"/>
          <a:ext cx="889000" cy="78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22155</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53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83510</xdr:rowOff>
    </xdr:from>
    <xdr:to>
      <xdr:col>102</xdr:col>
      <xdr:colOff>114300</xdr:colOff>
      <xdr:row>36</xdr:row>
      <xdr:rowOff>86208</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8656300" y="6255710"/>
          <a:ext cx="889000" cy="2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18498</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533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13835</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528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89174</xdr:rowOff>
    </xdr:from>
    <xdr:to>
      <xdr:col>116</xdr:col>
      <xdr:colOff>114300</xdr:colOff>
      <xdr:row>36</xdr:row>
      <xdr:rowOff>19324</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089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112051</xdr:rowOff>
    </xdr:from>
    <xdr:ext cx="534377"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5941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126619</xdr:rowOff>
    </xdr:from>
    <xdr:to>
      <xdr:col>112</xdr:col>
      <xdr:colOff>38100</xdr:colOff>
      <xdr:row>36</xdr:row>
      <xdr:rowOff>56769</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127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34</xdr:row>
      <xdr:rowOff>73296</xdr:rowOff>
    </xdr:from>
    <xdr:ext cx="534377"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056111" y="5902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128676</xdr:rowOff>
    </xdr:from>
    <xdr:to>
      <xdr:col>107</xdr:col>
      <xdr:colOff>101600</xdr:colOff>
      <xdr:row>36</xdr:row>
      <xdr:rowOff>58826</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129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34</xdr:row>
      <xdr:rowOff>75353</xdr:rowOff>
    </xdr:from>
    <xdr:ext cx="534377"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167111" y="5904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35408</xdr:rowOff>
    </xdr:from>
    <xdr:to>
      <xdr:col>102</xdr:col>
      <xdr:colOff>165100</xdr:colOff>
      <xdr:row>36</xdr:row>
      <xdr:rowOff>137008</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207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153535</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310428" y="5982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32710</xdr:rowOff>
    </xdr:from>
    <xdr:to>
      <xdr:col>98</xdr:col>
      <xdr:colOff>38100</xdr:colOff>
      <xdr:row>36</xdr:row>
      <xdr:rowOff>134310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20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150837</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421428" y="5980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124841</xdr:rowOff>
    </xdr:from>
    <xdr:to>
      <xdr:col>116</xdr:col>
      <xdr:colOff>63500</xdr:colOff>
      <xdr:row>56</xdr:row>
      <xdr:rowOff>131973</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1323300" y="9726041"/>
          <a:ext cx="838200" cy="7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55486</xdr:rowOff>
    </xdr:from>
    <xdr:ext cx="469744"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828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39116</xdr:rowOff>
    </xdr:from>
    <xdr:to>
      <xdr:col>111</xdr:col>
      <xdr:colOff>177800</xdr:colOff>
      <xdr:row>56</xdr:row>
      <xdr:rowOff>131973</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0434300" y="9468866"/>
          <a:ext cx="889000" cy="264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147703</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9920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39116</xdr:rowOff>
    </xdr:from>
    <xdr:to>
      <xdr:col>107</xdr:col>
      <xdr:colOff>50800</xdr:colOff>
      <xdr:row>56</xdr:row>
      <xdr:rowOff>141803</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19545300" y="9468866"/>
          <a:ext cx="889000" cy="274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150354</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9923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141803</xdr:rowOff>
    </xdr:from>
    <xdr:to>
      <xdr:col>102</xdr:col>
      <xdr:colOff>114300</xdr:colOff>
      <xdr:row>56</xdr:row>
      <xdr:rowOff>149392</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8656300" y="9743003"/>
          <a:ext cx="889000" cy="7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146971</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991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120088</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9892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74041</xdr:rowOff>
    </xdr:from>
    <xdr:to>
      <xdr:col>116</xdr:col>
      <xdr:colOff>114300</xdr:colOff>
      <xdr:row>57</xdr:row>
      <xdr:rowOff>4191</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9675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96918</xdr:rowOff>
    </xdr:from>
    <xdr:ext cx="469744"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9526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81173</xdr:rowOff>
    </xdr:from>
    <xdr:to>
      <xdr:col>112</xdr:col>
      <xdr:colOff>38100</xdr:colOff>
      <xdr:row>57</xdr:row>
      <xdr:rowOff>11323</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9682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27850</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088428" y="9457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159766</xdr:rowOff>
    </xdr:from>
    <xdr:to>
      <xdr:col>107</xdr:col>
      <xdr:colOff>101600</xdr:colOff>
      <xdr:row>55</xdr:row>
      <xdr:rowOff>89916</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941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53</xdr:row>
      <xdr:rowOff>106443</xdr:rowOff>
    </xdr:from>
    <xdr:ext cx="534377"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167111" y="9193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91003</xdr:rowOff>
    </xdr:from>
    <xdr:to>
      <xdr:col>102</xdr:col>
      <xdr:colOff>165100</xdr:colOff>
      <xdr:row>57</xdr:row>
      <xdr:rowOff>21153</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9692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37680</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10428" y="9467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98592</xdr:rowOff>
    </xdr:from>
    <xdr:to>
      <xdr:col>98</xdr:col>
      <xdr:colOff>38100</xdr:colOff>
      <xdr:row>57</xdr:row>
      <xdr:rowOff>28742</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9699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45269</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21428" y="9475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id="{00000000-0008-0000-0600-00004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48" name="繰出金最小値テキスト">
          <a:extLst>
            <a:ext uri="{FF2B5EF4-FFF2-40B4-BE49-F238E27FC236}">
              <a16:creationId xmlns:a16="http://schemas.microsoft.com/office/drawing/2014/main" id="{00000000-0008-0000-0600-000050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0" name="繰出金最大値テキスト">
          <a:extLst>
            <a:ext uri="{FF2B5EF4-FFF2-40B4-BE49-F238E27FC236}">
              <a16:creationId xmlns:a16="http://schemas.microsoft.com/office/drawing/2014/main" id="{00000000-0008-0000-0600-000052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149553</xdr:rowOff>
    </xdr:from>
    <xdr:to>
      <xdr:col>116</xdr:col>
      <xdr:colOff>63500</xdr:colOff>
      <xdr:row>74</xdr:row>
      <xdr:rowOff>5009</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1323300" y="12665403"/>
          <a:ext cx="838200" cy="26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144868</xdr:rowOff>
    </xdr:from>
    <xdr:ext cx="534377" cy="259045"/>
    <xdr:sp macro="" textlink="">
      <xdr:nvSpPr>
        <xdr:cNvPr id="853" name="繰出金平均値テキスト">
          <a:extLst>
            <a:ext uri="{FF2B5EF4-FFF2-40B4-BE49-F238E27FC236}">
              <a16:creationId xmlns:a16="http://schemas.microsoft.com/office/drawing/2014/main" id="{00000000-0008-0000-0600-000055030000}"/>
            </a:ext>
          </a:extLst>
        </xdr:cNvPr>
        <xdr:cNvSpPr txBox="1"/>
      </xdr:nvSpPr>
      <xdr:spPr>
        <a:xfrm>
          <a:off x="22212300" y="13003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5009</xdr:rowOff>
    </xdr:from>
    <xdr:to>
      <xdr:col>111</xdr:col>
      <xdr:colOff>177800</xdr:colOff>
      <xdr:row>74</xdr:row>
      <xdr:rowOff>33447</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0434300" y="12692309"/>
          <a:ext cx="889000" cy="28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112132</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056111" y="1314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33447</xdr:rowOff>
    </xdr:from>
    <xdr:to>
      <xdr:col>107</xdr:col>
      <xdr:colOff>50800</xdr:colOff>
      <xdr:row>74</xdr:row>
      <xdr:rowOff>63828</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9545300" y="12720747"/>
          <a:ext cx="889000" cy="30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143817</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167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55895</xdr:rowOff>
    </xdr:from>
    <xdr:to>
      <xdr:col>102</xdr:col>
      <xdr:colOff>114300</xdr:colOff>
      <xdr:row>74</xdr:row>
      <xdr:rowOff>63828</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8656300" y="12743195"/>
          <a:ext cx="889000" cy="7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155224</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278111" y="1318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8605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14772</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389111" y="13216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98753</xdr:rowOff>
    </xdr:from>
    <xdr:to>
      <xdr:col>116</xdr:col>
      <xdr:colOff>114300</xdr:colOff>
      <xdr:row>74</xdr:row>
      <xdr:rowOff>28903</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2110700" y="12614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121630</xdr:rowOff>
    </xdr:from>
    <xdr:ext cx="534377" cy="259045"/>
    <xdr:sp macro="" textlink="">
      <xdr:nvSpPr>
        <xdr:cNvPr id="872" name="繰出金該当値テキスト">
          <a:extLst>
            <a:ext uri="{FF2B5EF4-FFF2-40B4-BE49-F238E27FC236}">
              <a16:creationId xmlns:a16="http://schemas.microsoft.com/office/drawing/2014/main" id="{00000000-0008-0000-0600-000068030000}"/>
            </a:ext>
          </a:extLst>
        </xdr:cNvPr>
        <xdr:cNvSpPr txBox="1"/>
      </xdr:nvSpPr>
      <xdr:spPr>
        <a:xfrm>
          <a:off x="22212300" y="12466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125659</xdr:rowOff>
    </xdr:from>
    <xdr:to>
      <xdr:col>112</xdr:col>
      <xdr:colOff>38100</xdr:colOff>
      <xdr:row>74</xdr:row>
      <xdr:rowOff>55809</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1272500" y="12641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72336</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056111" y="12416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154097</xdr:rowOff>
    </xdr:from>
    <xdr:to>
      <xdr:col>107</xdr:col>
      <xdr:colOff>101600</xdr:colOff>
      <xdr:row>74</xdr:row>
      <xdr:rowOff>84247</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0383500" y="12669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100774</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167111" y="1244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13028</xdr:rowOff>
    </xdr:from>
    <xdr:to>
      <xdr:col>102</xdr:col>
      <xdr:colOff>165100</xdr:colOff>
      <xdr:row>74</xdr:row>
      <xdr:rowOff>114628</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9494500" y="1270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131155</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278111" y="12475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5095</xdr:rowOff>
    </xdr:from>
    <xdr:to>
      <xdr:col>98</xdr:col>
      <xdr:colOff>38100</xdr:colOff>
      <xdr:row>74</xdr:row>
      <xdr:rowOff>106695</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8605500" y="1269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123222</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389111" y="12467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a:extLst>
            <a:ext uri="{FF2B5EF4-FFF2-40B4-BE49-F238E27FC236}">
              <a16:creationId xmlns:a16="http://schemas.microsoft.com/office/drawing/2014/main" id="{00000000-0008-0000-0600-000081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a:extLst>
            <a:ext uri="{FF2B5EF4-FFF2-40B4-BE49-F238E27FC236}">
              <a16:creationId xmlns:a16="http://schemas.microsoft.com/office/drawing/2014/main" id="{00000000-0008-0000-0600-000083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a:extLst>
            <a:ext uri="{FF2B5EF4-FFF2-40B4-BE49-F238E27FC236}">
              <a16:creationId xmlns:a16="http://schemas.microsoft.com/office/drawing/2014/main" id="{00000000-0008-0000-0600-000086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a:extLst>
            <a:ext uri="{FF2B5EF4-FFF2-40B4-BE49-F238E27FC236}">
              <a16:creationId xmlns:a16="http://schemas.microsoft.com/office/drawing/2014/main" id="{00000000-0008-0000-0600-000099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latin typeface="ＭＳ Ｐゴシック" panose="020B0600070205080204" pitchFamily="50" charset="-128"/>
              <a:ea typeface="ＭＳ Ｐゴシック" panose="020B0600070205080204" pitchFamily="50" charset="-128"/>
            </a:rPr>
            <a:t>歳出総額は、住民一人当たり</a:t>
          </a:r>
          <a:r>
            <a:rPr kumimoji="1" lang="en-US" altLang="ja-JP" sz="1100">
              <a:latin typeface="ＭＳ Ｐゴシック" panose="020B0600070205080204" pitchFamily="50" charset="-128"/>
              <a:ea typeface="ＭＳ Ｐゴシック" panose="020B0600070205080204" pitchFamily="50" charset="-128"/>
            </a:rPr>
            <a:t>651,180</a:t>
          </a:r>
          <a:r>
            <a:rPr kumimoji="1" lang="ja-JP" altLang="en-US" sz="1100">
              <a:latin typeface="ＭＳ Ｐゴシック" panose="020B0600070205080204" pitchFamily="50" charset="-128"/>
              <a:ea typeface="ＭＳ Ｐゴシック" panose="020B0600070205080204" pitchFamily="50" charset="-128"/>
            </a:rPr>
            <a:t>円となっている。</a:t>
          </a:r>
        </a:p>
        <a:p>
          <a:pPr eaLnBrk="1" fontAlgn="auto" latinLnBrk="0" hangingPunct="1"/>
          <a:r>
            <a:rPr kumimoji="1" lang="ja-JP" altLang="en-US" sz="1100">
              <a:latin typeface="ＭＳ Ｐゴシック" panose="020B0600070205080204" pitchFamily="50" charset="-128"/>
              <a:ea typeface="ＭＳ Ｐゴシック" panose="020B0600070205080204" pitchFamily="50" charset="-128"/>
            </a:rPr>
            <a:t>人件費は前年度と比べ</a:t>
          </a:r>
          <a:r>
            <a:rPr kumimoji="1" lang="en-US" altLang="ja-JP" sz="1100">
              <a:latin typeface="ＭＳ Ｐゴシック" panose="020B0600070205080204" pitchFamily="50" charset="-128"/>
              <a:ea typeface="ＭＳ Ｐゴシック" panose="020B0600070205080204" pitchFamily="50" charset="-128"/>
            </a:rPr>
            <a:t>8,077</a:t>
          </a:r>
          <a:r>
            <a:rPr kumimoji="1" lang="ja-JP" altLang="en-US" sz="1100">
              <a:latin typeface="ＭＳ Ｐゴシック" panose="020B0600070205080204" pitchFamily="50" charset="-128"/>
              <a:ea typeface="ＭＳ Ｐゴシック" panose="020B0600070205080204" pitchFamily="50" charset="-128"/>
            </a:rPr>
            <a:t>円増加し、類似団体と比較して</a:t>
          </a:r>
          <a:r>
            <a:rPr kumimoji="1" lang="en-US" altLang="ja-JP" sz="1100">
              <a:latin typeface="ＭＳ Ｐゴシック" panose="020B0600070205080204" pitchFamily="50" charset="-128"/>
              <a:ea typeface="ＭＳ Ｐゴシック" panose="020B0600070205080204" pitchFamily="50" charset="-128"/>
            </a:rPr>
            <a:t>21,387</a:t>
          </a:r>
          <a:r>
            <a:rPr kumimoji="1" lang="ja-JP" altLang="en-US" sz="1100">
              <a:latin typeface="ＭＳ Ｐゴシック" panose="020B0600070205080204" pitchFamily="50" charset="-128"/>
              <a:ea typeface="ＭＳ Ｐゴシック" panose="020B0600070205080204" pitchFamily="50" charset="-128"/>
            </a:rPr>
            <a:t>円上回った。給与水準、期末・勤勉手当の支給月数の引き上げ、及び会計年度任用職員の勤勉手当支給開始したことによるものである。今後も職員定員適正化計画に基づく適正な人員配置や事務事業の見直しを行い、人件費の抑制を図る。</a:t>
          </a:r>
        </a:p>
        <a:p>
          <a:pPr eaLnBrk="1" fontAlgn="auto" latinLnBrk="0" hangingPunct="1"/>
          <a:r>
            <a:rPr kumimoji="1" lang="ja-JP" altLang="en-US" sz="1100">
              <a:latin typeface="ＭＳ Ｐゴシック" panose="020B0600070205080204" pitchFamily="50" charset="-128"/>
              <a:ea typeface="ＭＳ Ｐゴシック" panose="020B0600070205080204" pitchFamily="50" charset="-128"/>
            </a:rPr>
            <a:t>物件費は前年度と比べ</a:t>
          </a:r>
          <a:r>
            <a:rPr kumimoji="1" lang="en-US" altLang="ja-JP" sz="1100">
              <a:latin typeface="ＭＳ Ｐゴシック" panose="020B0600070205080204" pitchFamily="50" charset="-128"/>
              <a:ea typeface="ＭＳ Ｐゴシック" panose="020B0600070205080204" pitchFamily="50" charset="-128"/>
            </a:rPr>
            <a:t>2,972</a:t>
          </a:r>
          <a:r>
            <a:rPr kumimoji="1" lang="ja-JP" altLang="en-US" sz="1100">
              <a:latin typeface="ＭＳ Ｐゴシック" panose="020B0600070205080204" pitchFamily="50" charset="-128"/>
              <a:ea typeface="ＭＳ Ｐゴシック" panose="020B0600070205080204" pitchFamily="50" charset="-128"/>
            </a:rPr>
            <a:t>円増加し、類似団体と比較して</a:t>
          </a:r>
          <a:r>
            <a:rPr kumimoji="1" lang="en-US" altLang="ja-JP" sz="1100">
              <a:latin typeface="ＭＳ Ｐゴシック" panose="020B0600070205080204" pitchFamily="50" charset="-128"/>
              <a:ea typeface="ＭＳ Ｐゴシック" panose="020B0600070205080204" pitchFamily="50" charset="-128"/>
            </a:rPr>
            <a:t>13,442</a:t>
          </a:r>
          <a:r>
            <a:rPr kumimoji="1" lang="ja-JP" altLang="en-US" sz="1100">
              <a:latin typeface="ＭＳ Ｐゴシック" panose="020B0600070205080204" pitchFamily="50" charset="-128"/>
              <a:ea typeface="ＭＳ Ｐゴシック" panose="020B0600070205080204" pitchFamily="50" charset="-128"/>
            </a:rPr>
            <a:t>円上回った。ガバメントクラウド移行事業費と青少年ホーム解体事業費が増加したことによるものである。物件費の抑制を図るため、業務の見直しに努める。</a:t>
          </a:r>
        </a:p>
        <a:p>
          <a:pPr eaLnBrk="1" fontAlgn="auto" latinLnBrk="0" hangingPunct="1"/>
          <a:r>
            <a:rPr kumimoji="1" lang="ja-JP" altLang="en-US" sz="1100">
              <a:latin typeface="ＭＳ Ｐゴシック" panose="020B0600070205080204" pitchFamily="50" charset="-128"/>
              <a:ea typeface="ＭＳ Ｐゴシック" panose="020B0600070205080204" pitchFamily="50" charset="-128"/>
            </a:rPr>
            <a:t>維持補修費は前年度と比べ</a:t>
          </a:r>
          <a:r>
            <a:rPr kumimoji="1" lang="en-US" altLang="ja-JP" sz="1100">
              <a:latin typeface="ＭＳ Ｐゴシック" panose="020B0600070205080204" pitchFamily="50" charset="-128"/>
              <a:ea typeface="ＭＳ Ｐゴシック" panose="020B0600070205080204" pitchFamily="50" charset="-128"/>
            </a:rPr>
            <a:t>10,530</a:t>
          </a:r>
          <a:r>
            <a:rPr kumimoji="1" lang="ja-JP" altLang="en-US" sz="1100">
              <a:latin typeface="ＭＳ Ｐゴシック" panose="020B0600070205080204" pitchFamily="50" charset="-128"/>
              <a:ea typeface="ＭＳ Ｐゴシック" panose="020B0600070205080204" pitchFamily="50" charset="-128"/>
            </a:rPr>
            <a:t>円増加し、類似団体と比較して</a:t>
          </a:r>
          <a:r>
            <a:rPr kumimoji="1" lang="en-US" altLang="ja-JP" sz="1100">
              <a:latin typeface="ＭＳ Ｐゴシック" panose="020B0600070205080204" pitchFamily="50" charset="-128"/>
              <a:ea typeface="ＭＳ Ｐゴシック" panose="020B0600070205080204" pitchFamily="50" charset="-128"/>
            </a:rPr>
            <a:t>15,055</a:t>
          </a:r>
          <a:r>
            <a:rPr kumimoji="1" lang="ja-JP" altLang="en-US" sz="1100">
              <a:latin typeface="ＭＳ Ｐゴシック" panose="020B0600070205080204" pitchFamily="50" charset="-128"/>
              <a:ea typeface="ＭＳ Ｐゴシック" panose="020B0600070205080204" pitchFamily="50" charset="-128"/>
            </a:rPr>
            <a:t>円上回った。これは大雪により除排雪経費が増加したことによるものである。施設の管理については今後も大館市公共施設等総合管理計画に基づいて適正化を図り、維持補修費の抑制に努める。</a:t>
          </a:r>
        </a:p>
        <a:p>
          <a:pPr eaLnBrk="1" fontAlgn="auto" latinLnBrk="0" hangingPunct="1"/>
          <a:r>
            <a:rPr kumimoji="1" lang="ja-JP" altLang="en-US" sz="1100">
              <a:latin typeface="ＭＳ Ｐゴシック" panose="020B0600070205080204" pitchFamily="50" charset="-128"/>
              <a:ea typeface="ＭＳ Ｐゴシック" panose="020B0600070205080204" pitchFamily="50" charset="-128"/>
            </a:rPr>
            <a:t>扶助費は前年度と比べ</a:t>
          </a:r>
          <a:r>
            <a:rPr kumimoji="1" lang="en-US" altLang="ja-JP" sz="1100">
              <a:latin typeface="ＭＳ Ｐゴシック" panose="020B0600070205080204" pitchFamily="50" charset="-128"/>
              <a:ea typeface="ＭＳ Ｐゴシック" panose="020B0600070205080204" pitchFamily="50" charset="-128"/>
            </a:rPr>
            <a:t>5,088</a:t>
          </a:r>
          <a:r>
            <a:rPr kumimoji="1" lang="ja-JP" altLang="en-US" sz="1100">
              <a:latin typeface="ＭＳ Ｐゴシック" panose="020B0600070205080204" pitchFamily="50" charset="-128"/>
              <a:ea typeface="ＭＳ Ｐゴシック" panose="020B0600070205080204" pitchFamily="50" charset="-128"/>
            </a:rPr>
            <a:t>円増加し、類似団体と比較して</a:t>
          </a:r>
          <a:r>
            <a:rPr kumimoji="1" lang="en-US" altLang="ja-JP" sz="1100">
              <a:latin typeface="ＭＳ Ｐゴシック" panose="020B0600070205080204" pitchFamily="50" charset="-128"/>
              <a:ea typeface="ＭＳ Ｐゴシック" panose="020B0600070205080204" pitchFamily="50" charset="-128"/>
            </a:rPr>
            <a:t>4,309</a:t>
          </a:r>
          <a:r>
            <a:rPr kumimoji="1" lang="ja-JP" altLang="en-US" sz="1100">
              <a:latin typeface="ＭＳ Ｐゴシック" panose="020B0600070205080204" pitchFamily="50" charset="-128"/>
              <a:ea typeface="ＭＳ Ｐゴシック" panose="020B0600070205080204" pitchFamily="50" charset="-128"/>
            </a:rPr>
            <a:t>円上回った。これは物価高騰対応生活支援給付金・定額減税補足給付金事業費の増加によるものである。今後も適切な福祉サービスを実施することにより、扶助費の適正化を図る。</a:t>
          </a:r>
        </a:p>
        <a:p>
          <a:pPr eaLnBrk="1" fontAlgn="auto" latinLnBrk="0" hangingPunct="1"/>
          <a:r>
            <a:rPr kumimoji="1" lang="ja-JP" altLang="en-US" sz="1100">
              <a:latin typeface="ＭＳ Ｐゴシック" panose="020B0600070205080204" pitchFamily="50" charset="-128"/>
              <a:ea typeface="ＭＳ Ｐゴシック" panose="020B0600070205080204" pitchFamily="50" charset="-128"/>
            </a:rPr>
            <a:t>補助費等は前年度と比べ</a:t>
          </a:r>
          <a:r>
            <a:rPr kumimoji="1" lang="en-US" altLang="ja-JP" sz="1100">
              <a:latin typeface="ＭＳ Ｐゴシック" panose="020B0600070205080204" pitchFamily="50" charset="-128"/>
              <a:ea typeface="ＭＳ Ｐゴシック" panose="020B0600070205080204" pitchFamily="50" charset="-128"/>
            </a:rPr>
            <a:t>3,430</a:t>
          </a:r>
          <a:r>
            <a:rPr kumimoji="1" lang="ja-JP" altLang="en-US" sz="1100">
              <a:latin typeface="ＭＳ Ｐゴシック" panose="020B0600070205080204" pitchFamily="50" charset="-128"/>
              <a:ea typeface="ＭＳ Ｐゴシック" panose="020B0600070205080204" pitchFamily="50" charset="-128"/>
            </a:rPr>
            <a:t>円減少し、類似団体と比較して</a:t>
          </a:r>
          <a:r>
            <a:rPr kumimoji="1" lang="en-US" altLang="ja-JP" sz="1100">
              <a:latin typeface="ＭＳ Ｐゴシック" panose="020B0600070205080204" pitchFamily="50" charset="-128"/>
              <a:ea typeface="ＭＳ Ｐゴシック" panose="020B0600070205080204" pitchFamily="50" charset="-128"/>
            </a:rPr>
            <a:t>4,296</a:t>
          </a:r>
          <a:r>
            <a:rPr kumimoji="1" lang="ja-JP" altLang="en-US" sz="1100">
              <a:latin typeface="ＭＳ Ｐゴシック" panose="020B0600070205080204" pitchFamily="50" charset="-128"/>
              <a:ea typeface="ＭＳ Ｐゴシック" panose="020B0600070205080204" pitchFamily="50" charset="-128"/>
            </a:rPr>
            <a:t>円上回った。これは新型コロナウイルス対策事業費の皆減によるものである。今後も事業内容を精査し、補助費等の抑制に努める。</a:t>
          </a:r>
        </a:p>
        <a:p>
          <a:pPr eaLnBrk="1" fontAlgn="auto" latinLnBrk="0" hangingPunct="1"/>
          <a:r>
            <a:rPr kumimoji="1" lang="ja-JP" altLang="en-US" sz="1100">
              <a:latin typeface="ＭＳ Ｐゴシック" panose="020B0600070205080204" pitchFamily="50" charset="-128"/>
              <a:ea typeface="ＭＳ Ｐゴシック" panose="020B0600070205080204" pitchFamily="50" charset="-128"/>
            </a:rPr>
            <a:t>普通建設事業費（うち新規整備）は前年度と比べ</a:t>
          </a:r>
          <a:r>
            <a:rPr kumimoji="1" lang="en-US" altLang="ja-JP" sz="1100">
              <a:latin typeface="ＭＳ Ｐゴシック" panose="020B0600070205080204" pitchFamily="50" charset="-128"/>
              <a:ea typeface="ＭＳ Ｐゴシック" panose="020B0600070205080204" pitchFamily="50" charset="-128"/>
            </a:rPr>
            <a:t>14,143</a:t>
          </a:r>
          <a:r>
            <a:rPr kumimoji="1" lang="ja-JP" altLang="en-US" sz="1100">
              <a:latin typeface="ＭＳ Ｐゴシック" panose="020B0600070205080204" pitchFamily="50" charset="-128"/>
              <a:ea typeface="ＭＳ Ｐゴシック" panose="020B0600070205080204" pitchFamily="50" charset="-128"/>
            </a:rPr>
            <a:t>円減少し、類似団体と比較して</a:t>
          </a:r>
          <a:r>
            <a:rPr kumimoji="1" lang="en-US" altLang="ja-JP" sz="1100">
              <a:latin typeface="ＭＳ Ｐゴシック" panose="020B0600070205080204" pitchFamily="50" charset="-128"/>
              <a:ea typeface="ＭＳ Ｐゴシック" panose="020B0600070205080204" pitchFamily="50" charset="-128"/>
            </a:rPr>
            <a:t>1,396</a:t>
          </a:r>
          <a:r>
            <a:rPr kumimoji="1" lang="ja-JP" altLang="en-US" sz="1100">
              <a:latin typeface="ＭＳ Ｐゴシック" panose="020B0600070205080204" pitchFamily="50" charset="-128"/>
              <a:ea typeface="ＭＳ Ｐゴシック" panose="020B0600070205080204" pitchFamily="50" charset="-128"/>
            </a:rPr>
            <a:t>円下回った。これは、</a:t>
          </a:r>
          <a:r>
            <a:rPr kumimoji="1" lang="en-US" altLang="ja-JP" sz="1100">
              <a:latin typeface="ＭＳ Ｐゴシック" panose="020B0600070205080204" pitchFamily="50" charset="-128"/>
              <a:ea typeface="ＭＳ Ｐゴシック" panose="020B0600070205080204" pitchFamily="50" charset="-128"/>
            </a:rPr>
            <a:t>JR</a:t>
          </a:r>
          <a:r>
            <a:rPr kumimoji="1" lang="ja-JP" altLang="en-US" sz="1100">
              <a:latin typeface="ＭＳ Ｐゴシック" panose="020B0600070205080204" pitchFamily="50" charset="-128"/>
              <a:ea typeface="ＭＳ Ｐゴシック" panose="020B0600070205080204" pitchFamily="50" charset="-128"/>
            </a:rPr>
            <a:t>大館駅周辺整備事業の完了によるものである。今後も事業を厳選し、普通建設事業費の抑制に努める。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秋田県大館市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65,492
65,024
913.22
44,265,188
42,647,088
1,528,575
22,346,882
30,695,805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86.5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85751</xdr:rowOff>
    </xdr:from>
    <xdr:to>
      <xdr:col>24</xdr:col>
      <xdr:colOff>63500</xdr:colOff>
      <xdr:row>33</xdr:row>
      <xdr:rowOff>121869</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743601"/>
          <a:ext cx="838200" cy="36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146880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6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121869</xdr:rowOff>
    </xdr:from>
    <xdr:to>
      <xdr:col>19</xdr:col>
      <xdr:colOff>177800</xdr:colOff>
      <xdr:row>33</xdr:row>
      <xdr:rowOff>137871</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779719"/>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140479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141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137871</xdr:rowOff>
    </xdr:from>
    <xdr:to>
      <xdr:col>15</xdr:col>
      <xdr:colOff>50800</xdr:colOff>
      <xdr:row>34</xdr:row>
      <xdr:rowOff>45060</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795721"/>
          <a:ext cx="889000" cy="78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151452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52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45060</xdr:rowOff>
    </xdr:from>
    <xdr:to>
      <xdr:col>10</xdr:col>
      <xdr:colOff>114300</xdr:colOff>
      <xdr:row>34</xdr:row>
      <xdr:rowOff>115469</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874360"/>
          <a:ext cx="889000" cy="70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160596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61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168368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69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34951</xdr:rowOff>
    </xdr:from>
    <xdr:to>
      <xdr:col>24</xdr:col>
      <xdr:colOff>114300</xdr:colOff>
      <xdr:row>33</xdr:row>
      <xdr:rowOff>136551</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69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57828</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544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71069</xdr:rowOff>
    </xdr:from>
    <xdr:to>
      <xdr:col>20</xdr:col>
      <xdr:colOff>38100</xdr:colOff>
      <xdr:row>34</xdr:row>
      <xdr:rowOff>1219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728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17746</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504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87071</xdr:rowOff>
    </xdr:from>
    <xdr:to>
      <xdr:col>15</xdr:col>
      <xdr:colOff>101600</xdr:colOff>
      <xdr:row>34</xdr:row>
      <xdr:rowOff>17221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744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33748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520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165710</xdr:rowOff>
    </xdr:from>
    <xdr:to>
      <xdr:col>10</xdr:col>
      <xdr:colOff>165100</xdr:colOff>
      <xdr:row>34</xdr:row>
      <xdr:rowOff>95860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82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112387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598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64669</xdr:rowOff>
    </xdr:from>
    <xdr:to>
      <xdr:col>6</xdr:col>
      <xdr:colOff>38100</xdr:colOff>
      <xdr:row>34</xdr:row>
      <xdr:rowOff>166269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89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11346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66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127282</xdr:rowOff>
    </xdr:from>
    <xdr:to>
      <xdr:col>24</xdr:col>
      <xdr:colOff>62865</xdr:colOff>
      <xdr:row>57</xdr:row>
      <xdr:rowOff>141890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9214132"/>
          <a:ext cx="1270" cy="700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145717</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991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141890</xdr:rowOff>
    </xdr:from>
    <xdr:to>
      <xdr:col>24</xdr:col>
      <xdr:colOff>152400</xdr:colOff>
      <xdr:row>57</xdr:row>
      <xdr:rowOff>141890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991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73959</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98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127282</xdr:rowOff>
    </xdr:from>
    <xdr:to>
      <xdr:col>24</xdr:col>
      <xdr:colOff>152400</xdr:colOff>
      <xdr:row>53</xdr:row>
      <xdr:rowOff>127282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21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139421</xdr:rowOff>
    </xdr:from>
    <xdr:to>
      <xdr:col>24</xdr:col>
      <xdr:colOff>63500</xdr:colOff>
      <xdr:row>55</xdr:row>
      <xdr:rowOff>152922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3797300" y="9569171"/>
          <a:ext cx="838200" cy="13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43699</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644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65272</xdr:rowOff>
    </xdr:from>
    <xdr:to>
      <xdr:col>24</xdr:col>
      <xdr:colOff>114300</xdr:colOff>
      <xdr:row>56</xdr:row>
      <xdr:rowOff>166872</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66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152922</xdr:rowOff>
    </xdr:from>
    <xdr:to>
      <xdr:col>19</xdr:col>
      <xdr:colOff>177800</xdr:colOff>
      <xdr:row>56</xdr:row>
      <xdr:rowOff>14870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2908300" y="9582672"/>
          <a:ext cx="889000" cy="33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96371</xdr:rowOff>
    </xdr:from>
    <xdr:to>
      <xdr:col>20</xdr:col>
      <xdr:colOff>38100</xdr:colOff>
      <xdr:row>57</xdr:row>
      <xdr:rowOff>26521</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697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17648</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790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162775</xdr:rowOff>
    </xdr:from>
    <xdr:to>
      <xdr:col>15</xdr:col>
      <xdr:colOff>50800</xdr:colOff>
      <xdr:row>56</xdr:row>
      <xdr:rowOff>14870</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2019300" y="9592525"/>
          <a:ext cx="889000" cy="23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92064</xdr:rowOff>
    </xdr:from>
    <xdr:to>
      <xdr:col>15</xdr:col>
      <xdr:colOff>101600</xdr:colOff>
      <xdr:row>57</xdr:row>
      <xdr:rowOff>22214</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69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13341</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785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73923</xdr:rowOff>
    </xdr:from>
    <xdr:to>
      <xdr:col>10</xdr:col>
      <xdr:colOff>114300</xdr:colOff>
      <xdr:row>55</xdr:row>
      <xdr:rowOff>162775</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8989323"/>
          <a:ext cx="889000" cy="603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98927</xdr:rowOff>
    </xdr:from>
    <xdr:to>
      <xdr:col>10</xdr:col>
      <xdr:colOff>165100</xdr:colOff>
      <xdr:row>57</xdr:row>
      <xdr:rowOff>29077</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70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20204</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79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9933</xdr:rowOff>
    </xdr:from>
    <xdr:to>
      <xdr:col>6</xdr:col>
      <xdr:colOff>38100</xdr:colOff>
      <xdr:row>54</xdr:row>
      <xdr:rowOff>111533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268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102660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360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88621</xdr:rowOff>
    </xdr:from>
    <xdr:to>
      <xdr:col>24</xdr:col>
      <xdr:colOff>114300</xdr:colOff>
      <xdr:row>56</xdr:row>
      <xdr:rowOff>18771</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51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111498</xdr:rowOff>
    </xdr:from>
    <xdr:ext cx="599010"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369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102122</xdr:rowOff>
    </xdr:from>
    <xdr:to>
      <xdr:col>20</xdr:col>
      <xdr:colOff>38100</xdr:colOff>
      <xdr:row>56</xdr:row>
      <xdr:rowOff>32272</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531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48799</xdr:rowOff>
    </xdr:from>
    <xdr:ext cx="59901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497795" y="9307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135520</xdr:rowOff>
    </xdr:from>
    <xdr:to>
      <xdr:col>15</xdr:col>
      <xdr:colOff>101600</xdr:colOff>
      <xdr:row>56</xdr:row>
      <xdr:rowOff>65670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56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82197</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08795" y="9340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111975</xdr:rowOff>
    </xdr:from>
    <xdr:to>
      <xdr:col>10</xdr:col>
      <xdr:colOff>165100</xdr:colOff>
      <xdr:row>56</xdr:row>
      <xdr:rowOff>42125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541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58652</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19795" y="9316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23123</xdr:rowOff>
    </xdr:from>
    <xdr:to>
      <xdr:col>6</xdr:col>
      <xdr:colOff>38100</xdr:colOff>
      <xdr:row>52</xdr:row>
      <xdr:rowOff>124723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8938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141250</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8713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144925</xdr:rowOff>
    </xdr:from>
    <xdr:to>
      <xdr:col>24</xdr:col>
      <xdr:colOff>63500</xdr:colOff>
      <xdr:row>74</xdr:row>
      <xdr:rowOff>49501</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660775"/>
          <a:ext cx="838200" cy="76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120918</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08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49501</xdr:rowOff>
    </xdr:from>
    <xdr:to>
      <xdr:col>19</xdr:col>
      <xdr:colOff>177800</xdr:colOff>
      <xdr:row>74</xdr:row>
      <xdr:rowOff>161809</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2736801"/>
          <a:ext cx="889000" cy="112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25460</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055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165782</xdr:rowOff>
    </xdr:from>
    <xdr:to>
      <xdr:col>15</xdr:col>
      <xdr:colOff>50800</xdr:colOff>
      <xdr:row>74</xdr:row>
      <xdr:rowOff>161809</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2681632"/>
          <a:ext cx="889000" cy="167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136985</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167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165782</xdr:rowOff>
    </xdr:from>
    <xdr:to>
      <xdr:col>10</xdr:col>
      <xdr:colOff>114300</xdr:colOff>
      <xdr:row>75</xdr:row>
      <xdr:rowOff>170235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2681632"/>
          <a:ext cx="889000" cy="3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46079</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076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153247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354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94125</xdr:rowOff>
    </xdr:from>
    <xdr:to>
      <xdr:col>24</xdr:col>
      <xdr:colOff>114300</xdr:colOff>
      <xdr:row>74</xdr:row>
      <xdr:rowOff>24275</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60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117002</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461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170151</xdr:rowOff>
    </xdr:from>
    <xdr:to>
      <xdr:col>20</xdr:col>
      <xdr:colOff>38100</xdr:colOff>
      <xdr:row>74</xdr:row>
      <xdr:rowOff>100301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686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116828</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461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111009</xdr:rowOff>
    </xdr:from>
    <xdr:to>
      <xdr:col>15</xdr:col>
      <xdr:colOff>101600</xdr:colOff>
      <xdr:row>75</xdr:row>
      <xdr:rowOff>41159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2798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57686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573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114982</xdr:rowOff>
    </xdr:from>
    <xdr:to>
      <xdr:col>10</xdr:col>
      <xdr:colOff>165100</xdr:colOff>
      <xdr:row>74</xdr:row>
      <xdr:rowOff>45132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263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61659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406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119435</xdr:rowOff>
    </xdr:from>
    <xdr:to>
      <xdr:col>6</xdr:col>
      <xdr:colOff>38100</xdr:colOff>
      <xdr:row>76</xdr:row>
      <xdr:rowOff>49585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297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66112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753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99657</xdr:rowOff>
    </xdr:from>
    <xdr:to>
      <xdr:col>24</xdr:col>
      <xdr:colOff>63500</xdr:colOff>
      <xdr:row>93</xdr:row>
      <xdr:rowOff>70262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5873057"/>
          <a:ext cx="838200" cy="142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27379</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486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169666</xdr:rowOff>
    </xdr:from>
    <xdr:to>
      <xdr:col>19</xdr:col>
      <xdr:colOff>177800</xdr:colOff>
      <xdr:row>93</xdr:row>
      <xdr:rowOff>70262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5943066"/>
          <a:ext cx="889000" cy="72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138192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59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91</xdr:row>
      <xdr:rowOff>20943</xdr:rowOff>
    </xdr:from>
    <xdr:to>
      <xdr:col>15</xdr:col>
      <xdr:colOff>50800</xdr:colOff>
      <xdr:row>92</xdr:row>
      <xdr:rowOff>169666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5622893"/>
          <a:ext cx="889000" cy="320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73252</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532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91</xdr:row>
      <xdr:rowOff>20943</xdr:rowOff>
    </xdr:from>
    <xdr:to>
      <xdr:col>10</xdr:col>
      <xdr:colOff>114300</xdr:colOff>
      <xdr:row>94</xdr:row>
      <xdr:rowOff>45593</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5622893"/>
          <a:ext cx="889000" cy="539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55002</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514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153261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61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48857</xdr:rowOff>
    </xdr:from>
    <xdr:to>
      <xdr:col>24</xdr:col>
      <xdr:colOff>114300</xdr:colOff>
      <xdr:row>92</xdr:row>
      <xdr:rowOff>150457</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582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71734</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567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19462</xdr:rowOff>
    </xdr:from>
    <xdr:to>
      <xdr:col>20</xdr:col>
      <xdr:colOff>38100</xdr:colOff>
      <xdr:row>93</xdr:row>
      <xdr:rowOff>121062</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5964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91</xdr:row>
      <xdr:rowOff>137589</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5739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118866</xdr:rowOff>
    </xdr:from>
    <xdr:to>
      <xdr:col>15</xdr:col>
      <xdr:colOff>101600</xdr:colOff>
      <xdr:row>93</xdr:row>
      <xdr:rowOff>49016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589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91</xdr:row>
      <xdr:rowOff>65543</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5667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90</xdr:row>
      <xdr:rowOff>141593</xdr:rowOff>
    </xdr:from>
    <xdr:to>
      <xdr:col>10</xdr:col>
      <xdr:colOff>165100</xdr:colOff>
      <xdr:row>91</xdr:row>
      <xdr:rowOff>71743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5572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89</xdr:row>
      <xdr:rowOff>88270</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5347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166243</xdr:rowOff>
    </xdr:from>
    <xdr:to>
      <xdr:col>6</xdr:col>
      <xdr:colOff>38100</xdr:colOff>
      <xdr:row>94</xdr:row>
      <xdr:rowOff>96393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111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92</xdr:row>
      <xdr:rowOff>112920</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5886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104757</xdr:rowOff>
    </xdr:from>
    <xdr:to>
      <xdr:col>55</xdr:col>
      <xdr:colOff>0</xdr:colOff>
      <xdr:row>38</xdr:row>
      <xdr:rowOff>130883</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9639300" y="6619857"/>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74947</xdr:rowOff>
    </xdr:from>
    <xdr:ext cx="469744"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590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106607</xdr:rowOff>
    </xdr:from>
    <xdr:to>
      <xdr:col>50</xdr:col>
      <xdr:colOff>114300</xdr:colOff>
      <xdr:row>38</xdr:row>
      <xdr:rowOff>130883</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621707"/>
          <a:ext cx="889000" cy="24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39</xdr:row>
      <xdr:rowOff>5605</xdr:rowOff>
    </xdr:from>
    <xdr:ext cx="469744"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04428" y="6692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99205</xdr:rowOff>
    </xdr:from>
    <xdr:to>
      <xdr:col>45</xdr:col>
      <xdr:colOff>177800</xdr:colOff>
      <xdr:row>38</xdr:row>
      <xdr:rowOff>106607</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614305"/>
          <a:ext cx="889000" cy="7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39</xdr:row>
      <xdr:rowOff>7347</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15428" y="669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99205</xdr:rowOff>
    </xdr:from>
    <xdr:to>
      <xdr:col>41</xdr:col>
      <xdr:colOff>50800</xdr:colOff>
      <xdr:row>38</xdr:row>
      <xdr:rowOff>110309</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6972300" y="6614305"/>
          <a:ext cx="889000" cy="11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39</xdr:row>
      <xdr:rowOff>5823</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26428" y="6692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39</xdr:row>
      <xdr:rowOff>6258</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37428" y="6692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53957</xdr:rowOff>
    </xdr:from>
    <xdr:to>
      <xdr:col>55</xdr:col>
      <xdr:colOff>50800</xdr:colOff>
      <xdr:row>38</xdr:row>
      <xdr:rowOff>155557</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56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76834</xdr:rowOff>
    </xdr:from>
    <xdr:ext cx="469744"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420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80083</xdr:rowOff>
    </xdr:from>
    <xdr:to>
      <xdr:col>50</xdr:col>
      <xdr:colOff>165100</xdr:colOff>
      <xdr:row>39</xdr:row>
      <xdr:rowOff>10233</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595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26760</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04428" y="6370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55807</xdr:rowOff>
    </xdr:from>
    <xdr:to>
      <xdr:col>46</xdr:col>
      <xdr:colOff>38100</xdr:colOff>
      <xdr:row>38</xdr:row>
      <xdr:rowOff>157407</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570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2484</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15428" y="634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48405</xdr:rowOff>
    </xdr:from>
    <xdr:to>
      <xdr:col>41</xdr:col>
      <xdr:colOff>101600</xdr:colOff>
      <xdr:row>38</xdr:row>
      <xdr:rowOff>150005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563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166532</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26428" y="6338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59509</xdr:rowOff>
    </xdr:from>
    <xdr:to>
      <xdr:col>36</xdr:col>
      <xdr:colOff>165100</xdr:colOff>
      <xdr:row>38</xdr:row>
      <xdr:rowOff>161109</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574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6185</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37428" y="6349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農林水産業費グラフ枠">
          <a:extLst>
            <a:ext uri="{FF2B5EF4-FFF2-40B4-BE49-F238E27FC236}">
              <a16:creationId xmlns:a16="http://schemas.microsoft.com/office/drawing/2014/main" id="{00000000-0008-0000-07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6" name="農林水産業費最小値テキスト">
          <a:extLst>
            <a:ext uri="{FF2B5EF4-FFF2-40B4-BE49-F238E27FC236}">
              <a16:creationId xmlns:a16="http://schemas.microsoft.com/office/drawing/2014/main" id="{00000000-0008-0000-0700-00005A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48" name="農林水産業費最大値テキスト">
          <a:extLst>
            <a:ext uri="{FF2B5EF4-FFF2-40B4-BE49-F238E27FC236}">
              <a16:creationId xmlns:a16="http://schemas.microsoft.com/office/drawing/2014/main" id="{00000000-0008-0000-0700-00005C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41577</xdr:rowOff>
    </xdr:from>
    <xdr:to>
      <xdr:col>55</xdr:col>
      <xdr:colOff>0</xdr:colOff>
      <xdr:row>58</xdr:row>
      <xdr:rowOff>44722</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9639300" y="9985677"/>
          <a:ext cx="838200" cy="3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39851</xdr:rowOff>
    </xdr:from>
    <xdr:ext cx="534377" cy="259045"/>
    <xdr:sp macro="" textlink="">
      <xdr:nvSpPr>
        <xdr:cNvPr id="351" name="農林水産業費平均値テキスト">
          <a:extLst>
            <a:ext uri="{FF2B5EF4-FFF2-40B4-BE49-F238E27FC236}">
              <a16:creationId xmlns:a16="http://schemas.microsoft.com/office/drawing/2014/main" id="{00000000-0008-0000-0700-00005F010000}"/>
            </a:ext>
          </a:extLst>
        </xdr:cNvPr>
        <xdr:cNvSpPr txBox="1"/>
      </xdr:nvSpPr>
      <xdr:spPr>
        <a:xfrm>
          <a:off x="10528300" y="9983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41577</xdr:rowOff>
    </xdr:from>
    <xdr:to>
      <xdr:col>50</xdr:col>
      <xdr:colOff>114300</xdr:colOff>
      <xdr:row>58</xdr:row>
      <xdr:rowOff>48097</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8750300" y="9985677"/>
          <a:ext cx="889000" cy="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157777</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9372111" y="10101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48097</xdr:rowOff>
    </xdr:from>
    <xdr:to>
      <xdr:col>45</xdr:col>
      <xdr:colOff>177800</xdr:colOff>
      <xdr:row>58</xdr:row>
      <xdr:rowOff>57001</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7861300" y="9992197"/>
          <a:ext cx="889000" cy="8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153183</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483111" y="10097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57001</xdr:rowOff>
    </xdr:from>
    <xdr:to>
      <xdr:col>41</xdr:col>
      <xdr:colOff>50800</xdr:colOff>
      <xdr:row>58</xdr:row>
      <xdr:rowOff>63358</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6972300" y="10001101"/>
          <a:ext cx="889000" cy="6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158157</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594111" y="10102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2383</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05111" y="10117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165372</xdr:rowOff>
    </xdr:from>
    <xdr:to>
      <xdr:col>55</xdr:col>
      <xdr:colOff>50800</xdr:colOff>
      <xdr:row>58</xdr:row>
      <xdr:rowOff>95522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10426700" y="9938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16799</xdr:rowOff>
    </xdr:from>
    <xdr:ext cx="534377" cy="259045"/>
    <xdr:sp macro="" textlink="">
      <xdr:nvSpPr>
        <xdr:cNvPr id="370" name="農林水産業費該当値テキスト">
          <a:extLst>
            <a:ext uri="{FF2B5EF4-FFF2-40B4-BE49-F238E27FC236}">
              <a16:creationId xmlns:a16="http://schemas.microsoft.com/office/drawing/2014/main" id="{00000000-0008-0000-0700-000072010000}"/>
            </a:ext>
          </a:extLst>
        </xdr:cNvPr>
        <xdr:cNvSpPr txBox="1"/>
      </xdr:nvSpPr>
      <xdr:spPr>
        <a:xfrm>
          <a:off x="10528300" y="9789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162227</xdr:rowOff>
    </xdr:from>
    <xdr:to>
      <xdr:col>50</xdr:col>
      <xdr:colOff>165100</xdr:colOff>
      <xdr:row>58</xdr:row>
      <xdr:rowOff>92377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9588500" y="993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108904</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9372111" y="9710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168747</xdr:rowOff>
    </xdr:from>
    <xdr:to>
      <xdr:col>46</xdr:col>
      <xdr:colOff>38100</xdr:colOff>
      <xdr:row>58</xdr:row>
      <xdr:rowOff>98897</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8699500" y="9941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115424</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8483111" y="971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6201</xdr:rowOff>
    </xdr:from>
    <xdr:to>
      <xdr:col>41</xdr:col>
      <xdr:colOff>101600</xdr:colOff>
      <xdr:row>58</xdr:row>
      <xdr:rowOff>107801</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7810500" y="9950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124328</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7594111" y="9725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12558</xdr:rowOff>
    </xdr:from>
    <xdr:to>
      <xdr:col>36</xdr:col>
      <xdr:colOff>165100</xdr:colOff>
      <xdr:row>58</xdr:row>
      <xdr:rowOff>114158</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6921500" y="9956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130685</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705111" y="9731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34018</xdr:rowOff>
    </xdr:from>
    <xdr:to>
      <xdr:col>55</xdr:col>
      <xdr:colOff>0</xdr:colOff>
      <xdr:row>75</xdr:row>
      <xdr:rowOff>51140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2892768"/>
          <a:ext cx="838200" cy="17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99263</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129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99078</xdr:rowOff>
    </xdr:from>
    <xdr:to>
      <xdr:col>50</xdr:col>
      <xdr:colOff>114300</xdr:colOff>
      <xdr:row>75</xdr:row>
      <xdr:rowOff>51140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2786378"/>
          <a:ext cx="889000" cy="123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12143</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21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99078</xdr:rowOff>
    </xdr:from>
    <xdr:to>
      <xdr:col>45</xdr:col>
      <xdr:colOff>177800</xdr:colOff>
      <xdr:row>75</xdr:row>
      <xdr:rowOff>33881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2786378"/>
          <a:ext cx="889000" cy="106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131449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1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1717</xdr:rowOff>
    </xdr:from>
    <xdr:to>
      <xdr:col>41</xdr:col>
      <xdr:colOff>50800</xdr:colOff>
      <xdr:row>75</xdr:row>
      <xdr:rowOff>33881</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2517567"/>
          <a:ext cx="889000" cy="375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143817</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93822</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24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154668</xdr:rowOff>
    </xdr:from>
    <xdr:to>
      <xdr:col>55</xdr:col>
      <xdr:colOff>50800</xdr:colOff>
      <xdr:row>75</xdr:row>
      <xdr:rowOff>84818</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2841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6095</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2693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340</xdr:rowOff>
    </xdr:from>
    <xdr:to>
      <xdr:col>50</xdr:col>
      <xdr:colOff>165100</xdr:colOff>
      <xdr:row>75</xdr:row>
      <xdr:rowOff>101940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285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118467</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263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48278</xdr:rowOff>
    </xdr:from>
    <xdr:to>
      <xdr:col>46</xdr:col>
      <xdr:colOff>38100</xdr:colOff>
      <xdr:row>74</xdr:row>
      <xdr:rowOff>149878</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2735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166405</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2510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154531</xdr:rowOff>
    </xdr:from>
    <xdr:to>
      <xdr:col>41</xdr:col>
      <xdr:colOff>101600</xdr:colOff>
      <xdr:row>75</xdr:row>
      <xdr:rowOff>84681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2841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101208</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2617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122367</xdr:rowOff>
    </xdr:from>
    <xdr:to>
      <xdr:col>36</xdr:col>
      <xdr:colOff>165100</xdr:colOff>
      <xdr:row>73</xdr:row>
      <xdr:rowOff>52517</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2466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69044</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2241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164185</xdr:rowOff>
    </xdr:from>
    <xdr:to>
      <xdr:col>55</xdr:col>
      <xdr:colOff>0</xdr:colOff>
      <xdr:row>95</xdr:row>
      <xdr:rowOff>131535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280485"/>
          <a:ext cx="838200" cy="138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60062</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347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88570</xdr:rowOff>
    </xdr:from>
    <xdr:to>
      <xdr:col>50</xdr:col>
      <xdr:colOff>114300</xdr:colOff>
      <xdr:row>95</xdr:row>
      <xdr:rowOff>131535</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204870"/>
          <a:ext cx="889000" cy="214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33914</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493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88570</xdr:rowOff>
    </xdr:from>
    <xdr:to>
      <xdr:col>45</xdr:col>
      <xdr:colOff>177800</xdr:colOff>
      <xdr:row>94</xdr:row>
      <xdr:rowOff>167830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204870"/>
          <a:ext cx="889000" cy="79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21314</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480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167830</xdr:rowOff>
    </xdr:from>
    <xdr:to>
      <xdr:col>41</xdr:col>
      <xdr:colOff>50800</xdr:colOff>
      <xdr:row>94</xdr:row>
      <xdr:rowOff>171196</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284130"/>
          <a:ext cx="889000" cy="3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30802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490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31703</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490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113385</xdr:rowOff>
    </xdr:from>
    <xdr:to>
      <xdr:col>55</xdr:col>
      <xdr:colOff>50800</xdr:colOff>
      <xdr:row>95</xdr:row>
      <xdr:rowOff>43535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22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136262</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081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80735</xdr:rowOff>
    </xdr:from>
    <xdr:to>
      <xdr:col>50</xdr:col>
      <xdr:colOff>165100</xdr:colOff>
      <xdr:row>96</xdr:row>
      <xdr:rowOff>10885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368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27412</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143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37770</xdr:rowOff>
    </xdr:from>
    <xdr:to>
      <xdr:col>46</xdr:col>
      <xdr:colOff>38100</xdr:colOff>
      <xdr:row>94</xdr:row>
      <xdr:rowOff>139370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154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155897</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5929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117030</xdr:rowOff>
    </xdr:from>
    <xdr:to>
      <xdr:col>41</xdr:col>
      <xdr:colOff>101600</xdr:colOff>
      <xdr:row>95</xdr:row>
      <xdr:rowOff>47180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23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63707</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008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120396</xdr:rowOff>
    </xdr:from>
    <xdr:to>
      <xdr:col>36</xdr:col>
      <xdr:colOff>165100</xdr:colOff>
      <xdr:row>95</xdr:row>
      <xdr:rowOff>50546</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236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67073</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011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139281</xdr:rowOff>
    </xdr:from>
    <xdr:to>
      <xdr:col>85</xdr:col>
      <xdr:colOff>127000</xdr:colOff>
      <xdr:row>36</xdr:row>
      <xdr:rowOff>122822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140031"/>
          <a:ext cx="838200" cy="154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154309</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326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122822</xdr:rowOff>
    </xdr:from>
    <xdr:to>
      <xdr:col>81</xdr:col>
      <xdr:colOff>50800</xdr:colOff>
      <xdr:row>37</xdr:row>
      <xdr:rowOff>65329</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295022"/>
          <a:ext cx="889000" cy="113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138345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481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65329</xdr:rowOff>
    </xdr:from>
    <xdr:to>
      <xdr:col>76</xdr:col>
      <xdr:colOff>114300</xdr:colOff>
      <xdr:row>37</xdr:row>
      <xdr:rowOff>84188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408979"/>
          <a:ext cx="889000" cy="18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13149</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52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84188</xdr:rowOff>
    </xdr:from>
    <xdr:to>
      <xdr:col>71</xdr:col>
      <xdr:colOff>177800</xdr:colOff>
      <xdr:row>37</xdr:row>
      <xdr:rowOff>113602</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2814300" y="6427838"/>
          <a:ext cx="889000" cy="29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6596</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52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164444</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508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88481</xdr:rowOff>
    </xdr:from>
    <xdr:to>
      <xdr:col>85</xdr:col>
      <xdr:colOff>177800</xdr:colOff>
      <xdr:row>36</xdr:row>
      <xdr:rowOff>18631</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089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111358</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5940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72022</xdr:rowOff>
    </xdr:from>
    <xdr:to>
      <xdr:col>81</xdr:col>
      <xdr:colOff>101600</xdr:colOff>
      <xdr:row>37</xdr:row>
      <xdr:rowOff>2172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244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18699</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019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14529</xdr:rowOff>
    </xdr:from>
    <xdr:to>
      <xdr:col>76</xdr:col>
      <xdr:colOff>165100</xdr:colOff>
      <xdr:row>37</xdr:row>
      <xdr:rowOff>116129</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358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132656</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133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33388</xdr:rowOff>
    </xdr:from>
    <xdr:to>
      <xdr:col>72</xdr:col>
      <xdr:colOff>38100</xdr:colOff>
      <xdr:row>37</xdr:row>
      <xdr:rowOff>134988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377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151515</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152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62802</xdr:rowOff>
    </xdr:from>
    <xdr:to>
      <xdr:col>67</xdr:col>
      <xdr:colOff>101600</xdr:colOff>
      <xdr:row>37</xdr:row>
      <xdr:rowOff>164402</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40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9479</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181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96418</xdr:rowOff>
    </xdr:from>
    <xdr:to>
      <xdr:col>85</xdr:col>
      <xdr:colOff>127000</xdr:colOff>
      <xdr:row>55</xdr:row>
      <xdr:rowOff>122098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9526168"/>
          <a:ext cx="838200" cy="25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115720</xdr:rowOff>
    </xdr:from>
    <xdr:ext cx="534377"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202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122098</xdr:rowOff>
    </xdr:from>
    <xdr:to>
      <xdr:col>81</xdr:col>
      <xdr:colOff>50800</xdr:colOff>
      <xdr:row>55</xdr:row>
      <xdr:rowOff>157321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9551848"/>
          <a:ext cx="889000" cy="35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131113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214111" y="921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143948</xdr:rowOff>
    </xdr:from>
    <xdr:to>
      <xdr:col>76</xdr:col>
      <xdr:colOff>114300</xdr:colOff>
      <xdr:row>55</xdr:row>
      <xdr:rowOff>157321</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3703300" y="9573698"/>
          <a:ext cx="889000" cy="13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158869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325111" y="924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143948</xdr:rowOff>
    </xdr:from>
    <xdr:to>
      <xdr:col>71</xdr:col>
      <xdr:colOff>177800</xdr:colOff>
      <xdr:row>56</xdr:row>
      <xdr:rowOff>50470</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2814300" y="9573698"/>
          <a:ext cx="889000" cy="7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27709</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36111" y="928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100975</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47111" y="918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45618</xdr:rowOff>
    </xdr:from>
    <xdr:to>
      <xdr:col>85</xdr:col>
      <xdr:colOff>177800</xdr:colOff>
      <xdr:row>55</xdr:row>
      <xdr:rowOff>147218</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475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24045</xdr:rowOff>
    </xdr:from>
    <xdr:ext cx="534377"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453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71298</xdr:rowOff>
    </xdr:from>
    <xdr:to>
      <xdr:col>81</xdr:col>
      <xdr:colOff>101600</xdr:colOff>
      <xdr:row>56</xdr:row>
      <xdr:rowOff>1448</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501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164025</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14111" y="959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106521</xdr:rowOff>
    </xdr:from>
    <xdr:to>
      <xdr:col>76</xdr:col>
      <xdr:colOff>165100</xdr:colOff>
      <xdr:row>56</xdr:row>
      <xdr:rowOff>36671</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53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27798</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325111" y="9628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93148</xdr:rowOff>
    </xdr:from>
    <xdr:to>
      <xdr:col>72</xdr:col>
      <xdr:colOff>38100</xdr:colOff>
      <xdr:row>56</xdr:row>
      <xdr:rowOff>23298</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522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14425</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36111" y="9615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171120</xdr:rowOff>
    </xdr:from>
    <xdr:to>
      <xdr:col>67</xdr:col>
      <xdr:colOff>101600</xdr:colOff>
      <xdr:row>56</xdr:row>
      <xdr:rowOff>101270</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60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92397</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47111" y="9693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a:extLst>
            <a:ext uri="{FF2B5EF4-FFF2-40B4-BE49-F238E27FC236}">
              <a16:creationId xmlns:a16="http://schemas.microsoft.com/office/drawing/2014/main" id="{00000000-0008-0000-07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9" name="災害復旧費最小値テキスト">
          <a:extLst>
            <a:ext uri="{FF2B5EF4-FFF2-40B4-BE49-F238E27FC236}">
              <a16:creationId xmlns:a16="http://schemas.microsoft.com/office/drawing/2014/main" id="{00000000-0008-0000-0700-000075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1" name="災害復旧費最大値テキスト">
          <a:extLst>
            <a:ext uri="{FF2B5EF4-FFF2-40B4-BE49-F238E27FC236}">
              <a16:creationId xmlns:a16="http://schemas.microsoft.com/office/drawing/2014/main" id="{00000000-0008-0000-0700-000077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151816</xdr:rowOff>
    </xdr:from>
    <xdr:to>
      <xdr:col>85</xdr:col>
      <xdr:colOff>127000</xdr:colOff>
      <xdr:row>76</xdr:row>
      <xdr:rowOff>126350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5481300" y="12839116"/>
          <a:ext cx="838200" cy="317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148800</xdr:rowOff>
    </xdr:from>
    <xdr:ext cx="469744" cy="259045"/>
    <xdr:sp macro="" textlink="">
      <xdr:nvSpPr>
        <xdr:cNvPr id="634" name="災害復旧費平均値テキスト">
          <a:extLst>
            <a:ext uri="{FF2B5EF4-FFF2-40B4-BE49-F238E27FC236}">
              <a16:creationId xmlns:a16="http://schemas.microsoft.com/office/drawing/2014/main" id="{00000000-0008-0000-0700-00007A020000}"/>
            </a:ext>
          </a:extLst>
        </xdr:cNvPr>
        <xdr:cNvSpPr txBox="1"/>
      </xdr:nvSpPr>
      <xdr:spPr>
        <a:xfrm>
          <a:off x="16370300" y="13350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151816</xdr:rowOff>
    </xdr:from>
    <xdr:to>
      <xdr:col>81</xdr:col>
      <xdr:colOff>50800</xdr:colOff>
      <xdr:row>77</xdr:row>
      <xdr:rowOff>28280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4592300" y="12839116"/>
          <a:ext cx="889000" cy="390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65727</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5246428" y="1343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28280</xdr:rowOff>
    </xdr:from>
    <xdr:to>
      <xdr:col>76</xdr:col>
      <xdr:colOff>114300</xdr:colOff>
      <xdr:row>78</xdr:row>
      <xdr:rowOff>122600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3703300" y="13229930"/>
          <a:ext cx="889000" cy="265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67601</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357428" y="13440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105821</xdr:rowOff>
    </xdr:from>
    <xdr:to>
      <xdr:col>71</xdr:col>
      <xdr:colOff>177800</xdr:colOff>
      <xdr:row>78</xdr:row>
      <xdr:rowOff>122600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2814300" y="13478921"/>
          <a:ext cx="889000" cy="1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579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75550</xdr:rowOff>
    </xdr:from>
    <xdr:to>
      <xdr:col>85</xdr:col>
      <xdr:colOff>177800</xdr:colOff>
      <xdr:row>77</xdr:row>
      <xdr:rowOff>5700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6268700" y="1310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98427</xdr:rowOff>
    </xdr:from>
    <xdr:ext cx="469744" cy="259045"/>
    <xdr:sp macro="" textlink="">
      <xdr:nvSpPr>
        <xdr:cNvPr id="653" name="災害復旧費該当値テキスト">
          <a:extLst>
            <a:ext uri="{FF2B5EF4-FFF2-40B4-BE49-F238E27FC236}">
              <a16:creationId xmlns:a16="http://schemas.microsoft.com/office/drawing/2014/main" id="{00000000-0008-0000-0700-00008D020000}"/>
            </a:ext>
          </a:extLst>
        </xdr:cNvPr>
        <xdr:cNvSpPr txBox="1"/>
      </xdr:nvSpPr>
      <xdr:spPr>
        <a:xfrm>
          <a:off x="16370300" y="1295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101016</xdr:rowOff>
    </xdr:from>
    <xdr:to>
      <xdr:col>81</xdr:col>
      <xdr:colOff>101600</xdr:colOff>
      <xdr:row>75</xdr:row>
      <xdr:rowOff>31166</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5430500" y="12788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47693</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214111" y="12563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148930</xdr:rowOff>
    </xdr:from>
    <xdr:to>
      <xdr:col>76</xdr:col>
      <xdr:colOff>165100</xdr:colOff>
      <xdr:row>77</xdr:row>
      <xdr:rowOff>79080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4541500" y="1317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95607</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357428" y="12954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71800</xdr:rowOff>
    </xdr:from>
    <xdr:to>
      <xdr:col>72</xdr:col>
      <xdr:colOff>38100</xdr:colOff>
      <xdr:row>79</xdr:row>
      <xdr:rowOff>1950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3652500" y="1344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164527</xdr:rowOff>
    </xdr:from>
    <xdr:ext cx="378565"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4017" y="135376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55021</xdr:rowOff>
    </xdr:from>
    <xdr:to>
      <xdr:col>67</xdr:col>
      <xdr:colOff>101600</xdr:colOff>
      <xdr:row>78</xdr:row>
      <xdr:rowOff>156621</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2763500" y="13428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147748</xdr:rowOff>
    </xdr:from>
    <xdr:ext cx="378565"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5017" y="135208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122865</xdr:rowOff>
    </xdr:from>
    <xdr:to>
      <xdr:col>85</xdr:col>
      <xdr:colOff>127000</xdr:colOff>
      <xdr:row>94</xdr:row>
      <xdr:rowOff>135781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5481300" y="16239165"/>
          <a:ext cx="838200" cy="12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25852</xdr:rowOff>
    </xdr:from>
    <xdr:ext cx="534377"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313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26608</xdr:rowOff>
    </xdr:from>
    <xdr:to>
      <xdr:col>81</xdr:col>
      <xdr:colOff>50800</xdr:colOff>
      <xdr:row>94</xdr:row>
      <xdr:rowOff>122865</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4592300" y="16142908"/>
          <a:ext cx="889000" cy="96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98139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214111" y="1638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26608</xdr:rowOff>
    </xdr:from>
    <xdr:to>
      <xdr:col>76</xdr:col>
      <xdr:colOff>114300</xdr:colOff>
      <xdr:row>94</xdr:row>
      <xdr:rowOff>39247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6142908"/>
          <a:ext cx="889000" cy="12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121130</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325111" y="1640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39247</xdr:rowOff>
    </xdr:from>
    <xdr:to>
      <xdr:col>71</xdr:col>
      <xdr:colOff>177800</xdr:colOff>
      <xdr:row>95</xdr:row>
      <xdr:rowOff>16632</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155547"/>
          <a:ext cx="889000" cy="148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116591</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36111" y="16404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6813</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47111" y="16466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84981</xdr:rowOff>
    </xdr:from>
    <xdr:to>
      <xdr:col>85</xdr:col>
      <xdr:colOff>177800</xdr:colOff>
      <xdr:row>95</xdr:row>
      <xdr:rowOff>15131</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201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107858</xdr:rowOff>
    </xdr:from>
    <xdr:ext cx="534377"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052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72065</xdr:rowOff>
    </xdr:from>
    <xdr:to>
      <xdr:col>81</xdr:col>
      <xdr:colOff>101600</xdr:colOff>
      <xdr:row>95</xdr:row>
      <xdr:rowOff>2215</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188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18742</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14111" y="15963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147258</xdr:rowOff>
    </xdr:from>
    <xdr:to>
      <xdr:col>76</xdr:col>
      <xdr:colOff>165100</xdr:colOff>
      <xdr:row>94</xdr:row>
      <xdr:rowOff>77408</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092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93935</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325111" y="15867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159897</xdr:rowOff>
    </xdr:from>
    <xdr:to>
      <xdr:col>72</xdr:col>
      <xdr:colOff>38100</xdr:colOff>
      <xdr:row>94</xdr:row>
      <xdr:rowOff>90047</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104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106574</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36111" y="15879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137282</xdr:rowOff>
    </xdr:from>
    <xdr:to>
      <xdr:col>67</xdr:col>
      <xdr:colOff>101600</xdr:colOff>
      <xdr:row>95</xdr:row>
      <xdr:rowOff>67432</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25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83959</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47111" y="16028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諸支出金グラフ枠">
          <a:extLst>
            <a:ext uri="{FF2B5EF4-FFF2-40B4-BE49-F238E27FC236}">
              <a16:creationId xmlns:a16="http://schemas.microsoft.com/office/drawing/2014/main" id="{00000000-0008-0000-07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3" name="諸支出金最小値テキスト">
          <a:extLst>
            <a:ext uri="{FF2B5EF4-FFF2-40B4-BE49-F238E27FC236}">
              <a16:creationId xmlns:a16="http://schemas.microsoft.com/office/drawing/2014/main" id="{00000000-0008-0000-0700-0000E7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5" name="諸支出金最大値テキスト">
          <a:extLst>
            <a:ext uri="{FF2B5EF4-FFF2-40B4-BE49-F238E27FC236}">
              <a16:creationId xmlns:a16="http://schemas.microsoft.com/office/drawing/2014/main" id="{00000000-0008-0000-0700-0000E9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48" name="諸支出金平均値テキスト">
          <a:extLst>
            <a:ext uri="{FF2B5EF4-FFF2-40B4-BE49-F238E27FC236}">
              <a16:creationId xmlns:a16="http://schemas.microsoft.com/office/drawing/2014/main" id="{00000000-0008-0000-0700-0000EC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86055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99333" y="6362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7" name="諸支出金該当値テキスト">
          <a:extLst>
            <a:ext uri="{FF2B5EF4-FFF2-40B4-BE49-F238E27FC236}">
              <a16:creationId xmlns:a16="http://schemas.microsoft.com/office/drawing/2014/main" id="{00000000-0008-0000-0700-0000FF02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前年度繰上充用金グラフ枠">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2" name="前年度繰上充用金最小値テキスト">
          <a:extLst>
            <a:ext uri="{FF2B5EF4-FFF2-40B4-BE49-F238E27FC236}">
              <a16:creationId xmlns:a16="http://schemas.microsoft.com/office/drawing/2014/main" id="{00000000-0008-0000-0700-000018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4" name="前年度繰上充用金最大値テキスト">
          <a:extLst>
            <a:ext uri="{FF2B5EF4-FFF2-40B4-BE49-F238E27FC236}">
              <a16:creationId xmlns:a16="http://schemas.microsoft.com/office/drawing/2014/main" id="{00000000-0008-0000-0700-00001A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7" name="前年度繰上充用金平均値テキスト">
          <a:extLst>
            <a:ext uri="{FF2B5EF4-FFF2-40B4-BE49-F238E27FC236}">
              <a16:creationId xmlns:a16="http://schemas.microsoft.com/office/drawing/2014/main" id="{00000000-0008-0000-0700-00001D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6" name="前年度繰上充用金該当値テキスト">
          <a:extLst>
            <a:ext uri="{FF2B5EF4-FFF2-40B4-BE49-F238E27FC236}">
              <a16:creationId xmlns:a16="http://schemas.microsoft.com/office/drawing/2014/main" id="{00000000-0008-0000-0700-000030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総務費は住民一人当たり</a:t>
          </a:r>
          <a:r>
            <a:rPr kumimoji="1" lang="en-US" altLang="ja-JP" sz="1300">
              <a:latin typeface="ＭＳ Ｐゴシック" panose="020B0600070205080204" pitchFamily="50" charset="-128"/>
              <a:ea typeface="ＭＳ Ｐゴシック" panose="020B0600070205080204" pitchFamily="50" charset="-128"/>
            </a:rPr>
            <a:t>112,561</a:t>
          </a:r>
          <a:r>
            <a:rPr kumimoji="1" lang="ja-JP" altLang="en-US" sz="1300">
              <a:latin typeface="ＭＳ Ｐゴシック" panose="020B0600070205080204" pitchFamily="50" charset="-128"/>
              <a:ea typeface="ＭＳ Ｐゴシック" panose="020B0600070205080204" pitchFamily="50" charset="-128"/>
            </a:rPr>
            <a:t>円となっており、類似団体と比較して</a:t>
          </a:r>
          <a:r>
            <a:rPr kumimoji="1" lang="en-US" altLang="ja-JP" sz="1300">
              <a:latin typeface="ＭＳ Ｐゴシック" panose="020B0600070205080204" pitchFamily="50" charset="-128"/>
              <a:ea typeface="ＭＳ Ｐゴシック" panose="020B0600070205080204" pitchFamily="50" charset="-128"/>
            </a:rPr>
            <a:t>32,393</a:t>
          </a:r>
          <a:r>
            <a:rPr kumimoji="1" lang="ja-JP" altLang="en-US" sz="1300">
              <a:latin typeface="ＭＳ Ｐゴシック" panose="020B0600070205080204" pitchFamily="50" charset="-128"/>
              <a:ea typeface="ＭＳ Ｐゴシック" panose="020B0600070205080204" pitchFamily="50" charset="-128"/>
            </a:rPr>
            <a:t>円上回った。これは本庁舎建設事業の増加によるものである。</a:t>
          </a:r>
        </a:p>
        <a:p>
          <a:r>
            <a:rPr kumimoji="1" lang="ja-JP" altLang="en-US" sz="1300">
              <a:latin typeface="ＭＳ Ｐゴシック" panose="020B0600070205080204" pitchFamily="50" charset="-128"/>
              <a:ea typeface="ＭＳ Ｐゴシック" panose="020B0600070205080204" pitchFamily="50" charset="-128"/>
            </a:rPr>
            <a:t>民生費は住民一人当たり</a:t>
          </a:r>
          <a:r>
            <a:rPr kumimoji="1" lang="en-US" altLang="ja-JP" sz="1300">
              <a:latin typeface="ＭＳ Ｐゴシック" panose="020B0600070205080204" pitchFamily="50" charset="-128"/>
              <a:ea typeface="ＭＳ Ｐゴシック" panose="020B0600070205080204" pitchFamily="50" charset="-128"/>
            </a:rPr>
            <a:t>210,270</a:t>
          </a:r>
          <a:r>
            <a:rPr kumimoji="1" lang="ja-JP" altLang="en-US" sz="1300">
              <a:latin typeface="ＭＳ Ｐゴシック" panose="020B0600070205080204" pitchFamily="50" charset="-128"/>
              <a:ea typeface="ＭＳ Ｐゴシック" panose="020B0600070205080204" pitchFamily="50" charset="-128"/>
            </a:rPr>
            <a:t>円となっており、類似団体と比較して</a:t>
          </a:r>
          <a:r>
            <a:rPr kumimoji="1" lang="en-US" altLang="ja-JP" sz="1300">
              <a:latin typeface="ＭＳ Ｐゴシック" panose="020B0600070205080204" pitchFamily="50" charset="-128"/>
              <a:ea typeface="ＭＳ Ｐゴシック" panose="020B0600070205080204" pitchFamily="50" charset="-128"/>
            </a:rPr>
            <a:t>20,193</a:t>
          </a:r>
          <a:r>
            <a:rPr kumimoji="1" lang="ja-JP" altLang="en-US" sz="1300">
              <a:latin typeface="ＭＳ Ｐゴシック" panose="020B0600070205080204" pitchFamily="50" charset="-128"/>
              <a:ea typeface="ＭＳ Ｐゴシック" panose="020B0600070205080204" pitchFamily="50" charset="-128"/>
            </a:rPr>
            <a:t>円上回った。これは物価高騰対応生活支援給付金・定額減税補足給付金事業の増加によるものである。</a:t>
          </a:r>
        </a:p>
        <a:p>
          <a:r>
            <a:rPr kumimoji="1" lang="ja-JP" altLang="en-US" sz="1300">
              <a:latin typeface="ＭＳ Ｐゴシック" panose="020B0600070205080204" pitchFamily="50" charset="-128"/>
              <a:ea typeface="ＭＳ Ｐゴシック" panose="020B0600070205080204" pitchFamily="50" charset="-128"/>
            </a:rPr>
            <a:t>衛生費は住民一人当たり</a:t>
          </a:r>
          <a:r>
            <a:rPr kumimoji="1" lang="en-US" altLang="ja-JP" sz="1300">
              <a:latin typeface="ＭＳ Ｐゴシック" panose="020B0600070205080204" pitchFamily="50" charset="-128"/>
              <a:ea typeface="ＭＳ Ｐゴシック" panose="020B0600070205080204" pitchFamily="50" charset="-128"/>
            </a:rPr>
            <a:t>80,102</a:t>
          </a:r>
          <a:r>
            <a:rPr kumimoji="1" lang="ja-JP" altLang="en-US" sz="1300">
              <a:latin typeface="ＭＳ Ｐゴシック" panose="020B0600070205080204" pitchFamily="50" charset="-128"/>
              <a:ea typeface="ＭＳ Ｐゴシック" panose="020B0600070205080204" pitchFamily="50" charset="-128"/>
            </a:rPr>
            <a:t>円となっており、類似団体と比較して</a:t>
          </a:r>
          <a:r>
            <a:rPr kumimoji="1" lang="en-US" altLang="ja-JP" sz="1300">
              <a:latin typeface="ＭＳ Ｐゴシック" panose="020B0600070205080204" pitchFamily="50" charset="-128"/>
              <a:ea typeface="ＭＳ Ｐゴシック" panose="020B0600070205080204" pitchFamily="50" charset="-128"/>
            </a:rPr>
            <a:t>36,005</a:t>
          </a:r>
          <a:r>
            <a:rPr kumimoji="1" lang="ja-JP" altLang="en-US" sz="1300">
              <a:latin typeface="ＭＳ Ｐゴシック" panose="020B0600070205080204" pitchFamily="50" charset="-128"/>
              <a:ea typeface="ＭＳ Ｐゴシック" panose="020B0600070205080204" pitchFamily="50" charset="-128"/>
            </a:rPr>
            <a:t>円上回った。これは斎場建設事業の増加によるものである。</a:t>
          </a:r>
        </a:p>
        <a:p>
          <a:r>
            <a:rPr kumimoji="1" lang="ja-JP" altLang="en-US" sz="1300">
              <a:latin typeface="ＭＳ Ｐゴシック" panose="020B0600070205080204" pitchFamily="50" charset="-128"/>
              <a:ea typeface="ＭＳ Ｐゴシック" panose="020B0600070205080204" pitchFamily="50" charset="-128"/>
            </a:rPr>
            <a:t>商工費は住民一人当たり</a:t>
          </a:r>
          <a:r>
            <a:rPr kumimoji="1" lang="en-US" altLang="ja-JP" sz="1300">
              <a:latin typeface="ＭＳ Ｐゴシック" panose="020B0600070205080204" pitchFamily="50" charset="-128"/>
              <a:ea typeface="ＭＳ Ｐゴシック" panose="020B0600070205080204" pitchFamily="50" charset="-128"/>
            </a:rPr>
            <a:t>27,123</a:t>
          </a:r>
          <a:r>
            <a:rPr kumimoji="1" lang="ja-JP" altLang="en-US" sz="1300">
              <a:latin typeface="ＭＳ Ｐゴシック" panose="020B0600070205080204" pitchFamily="50" charset="-128"/>
              <a:ea typeface="ＭＳ Ｐゴシック" panose="020B0600070205080204" pitchFamily="50" charset="-128"/>
            </a:rPr>
            <a:t>円となっており、類似団体と比較して</a:t>
          </a:r>
          <a:r>
            <a:rPr kumimoji="1" lang="en-US" altLang="ja-JP" sz="1300">
              <a:latin typeface="ＭＳ Ｐゴシック" panose="020B0600070205080204" pitchFamily="50" charset="-128"/>
              <a:ea typeface="ＭＳ Ｐゴシック" panose="020B0600070205080204" pitchFamily="50" charset="-128"/>
            </a:rPr>
            <a:t>13,520</a:t>
          </a:r>
          <a:r>
            <a:rPr kumimoji="1" lang="ja-JP" altLang="en-US" sz="1300">
              <a:latin typeface="ＭＳ Ｐゴシック" panose="020B0600070205080204" pitchFamily="50" charset="-128"/>
              <a:ea typeface="ＭＳ Ｐゴシック" panose="020B0600070205080204" pitchFamily="50" charset="-128"/>
            </a:rPr>
            <a:t>円上回った。これは大館工業団地拡張事業の増加によるものである。</a:t>
          </a:r>
        </a:p>
        <a:p>
          <a:r>
            <a:rPr kumimoji="1" lang="ja-JP" altLang="en-US" sz="1300">
              <a:latin typeface="ＭＳ Ｐゴシック" panose="020B0600070205080204" pitchFamily="50" charset="-128"/>
              <a:ea typeface="ＭＳ Ｐゴシック" panose="020B0600070205080204" pitchFamily="50" charset="-128"/>
            </a:rPr>
            <a:t>土木費は住民一人当たり</a:t>
          </a:r>
          <a:r>
            <a:rPr kumimoji="1" lang="en-US" altLang="ja-JP" sz="1300">
              <a:latin typeface="ＭＳ Ｐゴシック" panose="020B0600070205080204" pitchFamily="50" charset="-128"/>
              <a:ea typeface="ＭＳ Ｐゴシック" panose="020B0600070205080204" pitchFamily="50" charset="-128"/>
            </a:rPr>
            <a:t>58,072</a:t>
          </a:r>
          <a:r>
            <a:rPr kumimoji="1" lang="ja-JP" altLang="en-US" sz="1300">
              <a:latin typeface="ＭＳ Ｐゴシック" panose="020B0600070205080204" pitchFamily="50" charset="-128"/>
              <a:ea typeface="ＭＳ Ｐゴシック" panose="020B0600070205080204" pitchFamily="50" charset="-128"/>
            </a:rPr>
            <a:t>円となっており、類似団体と比較して</a:t>
          </a:r>
          <a:r>
            <a:rPr kumimoji="1" lang="en-US" altLang="ja-JP" sz="1300">
              <a:latin typeface="ＭＳ Ｐゴシック" panose="020B0600070205080204" pitchFamily="50" charset="-128"/>
              <a:ea typeface="ＭＳ Ｐゴシック" panose="020B0600070205080204" pitchFamily="50" charset="-128"/>
            </a:rPr>
            <a:t>11,000</a:t>
          </a:r>
          <a:r>
            <a:rPr kumimoji="1" lang="ja-JP" altLang="en-US" sz="1300">
              <a:latin typeface="ＭＳ Ｐゴシック" panose="020B0600070205080204" pitchFamily="50" charset="-128"/>
              <a:ea typeface="ＭＳ Ｐゴシック" panose="020B0600070205080204" pitchFamily="50" charset="-128"/>
            </a:rPr>
            <a:t>円上回った。これは除雪費の増加によるものである。</a:t>
          </a:r>
        </a:p>
        <a:p>
          <a:r>
            <a:rPr kumimoji="1" lang="ja-JP" altLang="en-US" sz="1300">
              <a:latin typeface="ＭＳ Ｐゴシック" panose="020B0600070205080204" pitchFamily="50" charset="-128"/>
              <a:ea typeface="ＭＳ Ｐゴシック" panose="020B0600070205080204" pitchFamily="50" charset="-128"/>
            </a:rPr>
            <a:t>今後も大館市病院事業経営改革プランや下水道事業経営戦略に基づく優先度を踏まえた計画的な整備事業の実施により公営企業の経営改善、職員定員適正化計画や大館市公共施設等総合管理計画に基づく経常経費の見直しなどを行い、歳出の抑制を図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秋田県大館市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　６年度は給与水準、期末・勤勉手当の支給月数の引き上げや会計年度任用職員の勤勉手当支給開始、及び大雪による除排雪関連経費が大幅に増加したため歳出総額が対前年度</a:t>
          </a:r>
          <a:r>
            <a:rPr kumimoji="1" lang="en-US" altLang="ja-JP" sz="1000">
              <a:latin typeface="ＭＳ Ｐゴシック" panose="020B0600070205080204" pitchFamily="50" charset="-128"/>
              <a:ea typeface="ＭＳ Ｐゴシック" panose="020B0600070205080204" pitchFamily="50" charset="-128"/>
            </a:rPr>
            <a:t>933</a:t>
          </a:r>
          <a:r>
            <a:rPr kumimoji="1" lang="ja-JP" altLang="en-US" sz="1000">
              <a:latin typeface="ＭＳ Ｐゴシック" panose="020B0600070205080204" pitchFamily="50" charset="-128"/>
              <a:ea typeface="ＭＳ Ｐゴシック" panose="020B0600070205080204" pitchFamily="50" charset="-128"/>
            </a:rPr>
            <a:t>百万円の増額となった。また、繰越事業が減少したため、繰り越すべき財源が前年度から</a:t>
          </a:r>
          <a:r>
            <a:rPr kumimoji="1" lang="en-US" altLang="ja-JP" sz="1000">
              <a:latin typeface="ＭＳ Ｐゴシック" panose="020B0600070205080204" pitchFamily="50" charset="-128"/>
              <a:ea typeface="ＭＳ Ｐゴシック" panose="020B0600070205080204" pitchFamily="50" charset="-128"/>
            </a:rPr>
            <a:t>163</a:t>
          </a:r>
          <a:r>
            <a:rPr kumimoji="1" lang="ja-JP" altLang="en-US" sz="1000">
              <a:latin typeface="ＭＳ Ｐゴシック" panose="020B0600070205080204" pitchFamily="50" charset="-128"/>
              <a:ea typeface="ＭＳ Ｐゴシック" panose="020B0600070205080204" pitchFamily="50" charset="-128"/>
            </a:rPr>
            <a:t>百万円減額した。一方で、歳入総額は普通交付税や地方特例交付金など経常一般財源等が増加したため対前年比</a:t>
          </a:r>
          <a:r>
            <a:rPr kumimoji="1" lang="en-US" altLang="ja-JP" sz="1000">
              <a:latin typeface="ＭＳ Ｐゴシック" panose="020B0600070205080204" pitchFamily="50" charset="-128"/>
              <a:ea typeface="ＭＳ Ｐゴシック" panose="020B0600070205080204" pitchFamily="50" charset="-128"/>
            </a:rPr>
            <a:t>634</a:t>
          </a:r>
          <a:r>
            <a:rPr kumimoji="1" lang="ja-JP" altLang="en-US" sz="1000">
              <a:latin typeface="ＭＳ Ｐゴシック" panose="020B0600070205080204" pitchFamily="50" charset="-128"/>
              <a:ea typeface="ＭＳ Ｐゴシック" panose="020B0600070205080204" pitchFamily="50" charset="-128"/>
            </a:rPr>
            <a:t>百万円の増額となった。</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実質単年度収支の標準財政規模比は前年度より</a:t>
          </a:r>
          <a:r>
            <a:rPr kumimoji="1" lang="en-US" altLang="ja-JP" sz="1000">
              <a:latin typeface="ＭＳ Ｐゴシック" panose="020B0600070205080204" pitchFamily="50" charset="-128"/>
              <a:ea typeface="ＭＳ Ｐゴシック" panose="020B0600070205080204" pitchFamily="50" charset="-128"/>
            </a:rPr>
            <a:t>2.02</a:t>
          </a:r>
          <a:r>
            <a:rPr kumimoji="1" lang="ja-JP" altLang="en-US" sz="1000">
              <a:latin typeface="ＭＳ Ｐゴシック" panose="020B0600070205080204" pitchFamily="50" charset="-128"/>
              <a:ea typeface="ＭＳ Ｐゴシック" panose="020B0600070205080204" pitchFamily="50" charset="-128"/>
            </a:rPr>
            <a:t>ポイント減少し赤字となったが、積立金取り崩し額を前年度より</a:t>
          </a:r>
          <a:r>
            <a:rPr kumimoji="1" lang="en-US" altLang="ja-JP" sz="1000">
              <a:latin typeface="ＭＳ Ｐゴシック" panose="020B0600070205080204" pitchFamily="50" charset="-128"/>
              <a:ea typeface="ＭＳ Ｐゴシック" panose="020B0600070205080204" pitchFamily="50" charset="-128"/>
            </a:rPr>
            <a:t>358</a:t>
          </a:r>
          <a:r>
            <a:rPr kumimoji="1" lang="ja-JP" altLang="en-US" sz="1000">
              <a:latin typeface="ＭＳ Ｐゴシック" panose="020B0600070205080204" pitchFamily="50" charset="-128"/>
              <a:ea typeface="ＭＳ Ｐゴシック" panose="020B0600070205080204" pitchFamily="50" charset="-128"/>
            </a:rPr>
            <a:t>百万円増額したことにより実質収支は黒字を維持。標準財政規模比は</a:t>
          </a:r>
          <a:r>
            <a:rPr kumimoji="1" lang="en-US" altLang="ja-JP" sz="1000">
              <a:latin typeface="ＭＳ Ｐゴシック" panose="020B0600070205080204" pitchFamily="50" charset="-128"/>
              <a:ea typeface="ＭＳ Ｐゴシック" panose="020B0600070205080204" pitchFamily="50" charset="-128"/>
            </a:rPr>
            <a:t>0.71</a:t>
          </a:r>
          <a:r>
            <a:rPr kumimoji="1" lang="ja-JP" altLang="en-US" sz="1000">
              <a:latin typeface="ＭＳ Ｐゴシック" panose="020B0600070205080204" pitchFamily="50" charset="-128"/>
              <a:ea typeface="ＭＳ Ｐゴシック" panose="020B0600070205080204" pitchFamily="50" charset="-128"/>
            </a:rPr>
            <a:t>ポイント減少し、</a:t>
          </a:r>
          <a:r>
            <a:rPr kumimoji="1" lang="en-US" altLang="ja-JP" sz="1000">
              <a:latin typeface="ＭＳ Ｐゴシック" panose="020B0600070205080204" pitchFamily="50" charset="-128"/>
              <a:ea typeface="ＭＳ Ｐゴシック" panose="020B0600070205080204" pitchFamily="50" charset="-128"/>
            </a:rPr>
            <a:t>6.84</a:t>
          </a:r>
          <a:r>
            <a:rPr kumimoji="1" lang="ja-JP" altLang="en-US" sz="1000">
              <a:latin typeface="ＭＳ Ｐゴシック" panose="020B0600070205080204" pitchFamily="50" charset="-128"/>
              <a:ea typeface="ＭＳ Ｐゴシック" panose="020B0600070205080204" pitchFamily="50" charset="-128"/>
            </a:rPr>
            <a:t>％となった。そのため、財政調整基金残高の標準財政規模比は前年度から</a:t>
          </a:r>
          <a:r>
            <a:rPr kumimoji="1" lang="en-US" altLang="ja-JP" sz="1000">
              <a:latin typeface="ＭＳ Ｐゴシック" panose="020B0600070205080204" pitchFamily="50" charset="-128"/>
              <a:ea typeface="ＭＳ Ｐゴシック" panose="020B0600070205080204" pitchFamily="50" charset="-128"/>
            </a:rPr>
            <a:t>1.21</a:t>
          </a:r>
          <a:r>
            <a:rPr kumimoji="1" lang="ja-JP" altLang="en-US" sz="1000">
              <a:latin typeface="ＭＳ Ｐゴシック" panose="020B0600070205080204" pitchFamily="50" charset="-128"/>
              <a:ea typeface="ＭＳ Ｐゴシック" panose="020B0600070205080204" pitchFamily="50" charset="-128"/>
            </a:rPr>
            <a:t>ポイント減少し、一桁台の低い水準が続いている。</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今後、歳出予算の見直し等により、財政調整基金残高の確保に努める。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秋田県大館市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一般会計等の黒字額が減少し、病院事業会計の赤字額が増加したため、全体として黒字幅が縮小している。</a:t>
          </a:r>
        </a:p>
        <a:p>
          <a:r>
            <a:rPr kumimoji="1" lang="ja-JP" altLang="en-US" sz="1400">
              <a:latin typeface="ＭＳ ゴシック" pitchFamily="49" charset="-128"/>
              <a:ea typeface="ＭＳ ゴシック" pitchFamily="49" charset="-128"/>
            </a:rPr>
            <a:t>　病院事業会計は、患者、診療単価の増や、地域救命救急センター整備事業費に対する補助金が増加したが、職員給与費の引き上げや物価高騰などによる経費の増加により赤字額が増加となった。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水道事業会計は、料金収入の減少や借入金利息等の費用が増加したため、黒字額は減少した。</a:t>
          </a:r>
        </a:p>
        <a:p>
          <a:r>
            <a:rPr kumimoji="1" lang="ja-JP" altLang="en-US" sz="1400">
              <a:latin typeface="ＭＳ ゴシック" pitchFamily="49" charset="-128"/>
              <a:ea typeface="ＭＳ ゴシック" pitchFamily="49" charset="-128"/>
            </a:rPr>
            <a:t>　一般会計は、給与水準、期末・勤勉手当の支給月数の引き上げや会計年度任用職員の勤勉手当支給開始、及び大雪による除排雪関連経費の増加により黒字額が減少した。</a:t>
          </a:r>
        </a:p>
        <a:p>
          <a:r>
            <a:rPr kumimoji="1" lang="ja-JP" altLang="en-US" sz="1400">
              <a:latin typeface="ＭＳ ゴシック" pitchFamily="49" charset="-128"/>
              <a:ea typeface="ＭＳ ゴシック" pitchFamily="49" charset="-128"/>
            </a:rPr>
            <a:t>　介護保険特別会計は、介護サービスに係る介護給付費などの増加により黒字額が減少した。</a:t>
          </a:r>
        </a:p>
        <a:p>
          <a:r>
            <a:rPr kumimoji="1" lang="ja-JP" altLang="en-US" sz="1400">
              <a:latin typeface="ＭＳ ゴシック" pitchFamily="49" charset="-128"/>
              <a:ea typeface="ＭＳ ゴシック" pitchFamily="49" charset="-128"/>
            </a:rPr>
            <a:t>　今後も各会計で事務事業の見直し等を図り黒字の確保に努め、病院事業では大館市病院事業経営改革プランに基づき経営改善を図る。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秋田県大館市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元利償還金は一般単独事業債などの償還終了による減額が元金償還開始額を上回ったことにより前年度と比べて減少した。</a:t>
          </a:r>
        </a:p>
        <a:p>
          <a:r>
            <a:rPr kumimoji="1" lang="ja-JP" altLang="en-US" sz="1200">
              <a:latin typeface="ＭＳ ゴシック" pitchFamily="49" charset="-128"/>
              <a:ea typeface="ＭＳ ゴシック" pitchFamily="49" charset="-128"/>
            </a:rPr>
            <a:t>　公営企業債の元利償還金に対する繰入金は、下水道事業債の償還終了に伴う繰入金の減少により、前年度と比べて減少した。</a:t>
          </a:r>
        </a:p>
        <a:p>
          <a:r>
            <a:rPr kumimoji="1" lang="ja-JP" altLang="en-US" sz="1200">
              <a:latin typeface="ＭＳ ゴシック" pitchFamily="49" charset="-128"/>
              <a:ea typeface="ＭＳ ゴシック" pitchFamily="49" charset="-128"/>
            </a:rPr>
            <a:t>　算入公債費等は事業費補正により基準財政需要額に算入された下水道費の元利償還金相当額が増加したことにより増加した。</a:t>
          </a:r>
        </a:p>
        <a:p>
          <a:r>
            <a:rPr kumimoji="1" lang="ja-JP" altLang="en-US" sz="1200">
              <a:latin typeface="ＭＳ ゴシック" pitchFamily="49" charset="-128"/>
              <a:ea typeface="ＭＳ ゴシック" pitchFamily="49" charset="-128"/>
            </a:rPr>
            <a:t>　この結果、単年度の実質公債費比率は減少したが、３か年平均の実質公債費比率は前年度比と同率の</a:t>
          </a:r>
          <a:r>
            <a:rPr kumimoji="1" lang="en-US" altLang="ja-JP" sz="1200">
              <a:latin typeface="ＭＳ ゴシック" pitchFamily="49" charset="-128"/>
              <a:ea typeface="ＭＳ ゴシック" pitchFamily="49" charset="-128"/>
            </a:rPr>
            <a:t>9.4</a:t>
          </a:r>
          <a:r>
            <a:rPr kumimoji="1" lang="ja-JP" altLang="en-US" sz="1200">
              <a:latin typeface="ＭＳ ゴシック" pitchFamily="49" charset="-128"/>
              <a:ea typeface="ＭＳ ゴシック" pitchFamily="49" charset="-128"/>
            </a:rPr>
            <a:t>％となった。今後も適正な事業量の管理を行うことで地方債の借入抑制を図る。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本市では、満期一括償還の地方債を発行していないため、減債基金残高と減債基金積立相当額に該当する数値はありません。</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秋田県大館市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一般会計等に係る地方債の現在高は、庁舎建設事業や斎場建設事業等の公用・公共施設の建替え事業のため発行額が増加した。</a:t>
          </a:r>
        </a:p>
        <a:p>
          <a:r>
            <a:rPr kumimoji="1" lang="ja-JP" altLang="en-US" sz="1200">
              <a:latin typeface="ＭＳ ゴシック" pitchFamily="49" charset="-128"/>
              <a:ea typeface="ＭＳ ゴシック" pitchFamily="49" charset="-128"/>
            </a:rPr>
            <a:t>　公営企業債等繰入見込額は、下水道事業への繰入見込額の増加により増加した。</a:t>
          </a:r>
        </a:p>
        <a:p>
          <a:r>
            <a:rPr kumimoji="1" lang="ja-JP" altLang="en-US" sz="1200">
              <a:latin typeface="ＭＳ ゴシック" pitchFamily="49" charset="-128"/>
              <a:ea typeface="ＭＳ ゴシック" pitchFamily="49" charset="-128"/>
            </a:rPr>
            <a:t>　退職手当負担見込額は、定年延長により６年度の退職者が増加したことに伴い組合積立額が減少したため、将来負担額が増加した。</a:t>
          </a:r>
        </a:p>
        <a:p>
          <a:r>
            <a:rPr kumimoji="1" lang="ja-JP" altLang="en-US" sz="1200">
              <a:latin typeface="ＭＳ ゴシック" pitchFamily="49" charset="-128"/>
              <a:ea typeface="ＭＳ ゴシック" pitchFamily="49" charset="-128"/>
            </a:rPr>
            <a:t>　基準財政需要額算入見込額は、償還完了件数が増加したことにともない算入額が減少したことにより減少した。</a:t>
          </a:r>
        </a:p>
        <a:p>
          <a:r>
            <a:rPr kumimoji="1" lang="ja-JP" altLang="en-US" sz="1200">
              <a:latin typeface="ＭＳ ゴシック" pitchFamily="49" charset="-128"/>
              <a:ea typeface="ＭＳ ゴシック" pitchFamily="49" charset="-128"/>
            </a:rPr>
            <a:t>　この結果、将来負担比率は</a:t>
          </a:r>
          <a:r>
            <a:rPr kumimoji="1" lang="en-US" altLang="ja-JP" sz="1200">
              <a:latin typeface="ＭＳ ゴシック" pitchFamily="49" charset="-128"/>
              <a:ea typeface="ＭＳ ゴシック" pitchFamily="49" charset="-128"/>
            </a:rPr>
            <a:t>7.8</a:t>
          </a:r>
          <a:r>
            <a:rPr kumimoji="1" lang="ja-JP" altLang="en-US" sz="1200">
              <a:latin typeface="ＭＳ ゴシック" pitchFamily="49" charset="-128"/>
              <a:ea typeface="ＭＳ ゴシック" pitchFamily="49" charset="-128"/>
            </a:rPr>
            <a:t>ポイント増加して</a:t>
          </a:r>
          <a:r>
            <a:rPr kumimoji="1" lang="en-US" altLang="ja-JP" sz="1200">
              <a:latin typeface="ＭＳ ゴシック" pitchFamily="49" charset="-128"/>
              <a:ea typeface="ＭＳ ゴシック" pitchFamily="49" charset="-128"/>
            </a:rPr>
            <a:t>86.5</a:t>
          </a:r>
          <a:r>
            <a:rPr kumimoji="1" lang="ja-JP" altLang="en-US" sz="1200">
              <a:latin typeface="ＭＳ ゴシック" pitchFamily="49" charset="-128"/>
              <a:ea typeface="ＭＳ ゴシック" pitchFamily="49" charset="-128"/>
            </a:rPr>
            <a:t>％となった。</a:t>
          </a:r>
        </a:p>
        <a:p>
          <a:r>
            <a:rPr kumimoji="1" lang="ja-JP" altLang="en-US" sz="1200">
              <a:latin typeface="ＭＳ ゴシック" pitchFamily="49" charset="-128"/>
              <a:ea typeface="ＭＳ ゴシック" pitchFamily="49" charset="-128"/>
            </a:rPr>
            <a:t>　翌年度も斎場建設事業による地方債発行額の増加等により比率が上昇することが予想されるが、適切な事業量の管理を行うことで地方債借入の抑制を図り、併せて市税を中心とした歳入の確保に努め財政の健全化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秋田県大館市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財政調整基金は、取り崩し額が積立額を上回ったことにより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百万円の減少、減債基金は、臨時財政対策債償還基金費分を積み立てたことにより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百万円増加した。その他特定目的基金では地域振興基金が新型コロナウイルス感染症対策事業への対応により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百万円の減少、ふるさと応援寄附基金が活用事業の増加により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百万円減少し、公共施設適正管理基金が道路補修などへの充当により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百万円の減少となっている。基金全体では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及び減債基金については、今後も同程度以上の残高を維持していく方針。その他特定目的基金については、基金の使途によっては残高の減少が考えられることから、計画的な積み立て等、その運用について適切に行う必要が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・地域振興基金：新市建設計画に基づく地域づくりに要する経費。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・ふるさと応援寄附基金：子どもの成長支援や教育支援、生活弱者が安心して暮らせるまちづくり、環境保全及び資源循環、秋田犬のふるさと大館に関する事業、寄附される方が希望する事業に要する経費。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・ふるさと基金：健康で文化的なふるさとづくり（ハード事業を除く）に要する経費。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・社会福祉環境整備基金：健康で生きがいのもてる福祉のまちづくりを推進するための経費。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・公共施設適正管理基金：用途を廃止した公共施設の解体及び除去に要する経費や公共施設の維持改修に要する経費。</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ふるさと応援寄附基金は、寄付額を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百万円を積み立てたが、活用事業に係る経費が上回ったことにより、また、公共施設適正管理基金は、老朽化に伴う維持補修費や建替・解体費用が増加しており、基金残高が減少した。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公共施設の老朽化に伴う維持補修費や建替・解体費用の増加が見込まれるため、公共施設適正管理基金に計画的に積立を行う。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６年度は、市長・市議議会議員選挙を行ったほか、例年を上回る降雪量により除雪経費が嵩んだこと、豪雨災害発生などにより、繰入額が積立額を上回り、基金残高が減少した。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人件費の引き上げや、物価高騰により、基金の取り崩し額が増加することが懸念されるが、標準財政規模（</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22,346,882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億円）程度を確保できるよう目指していく。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地方償還財源として取り崩しを行ったが、取り崩し額と同額を積み立てたほか、普通交付税再算定の臨時財政対策債償還基金費分を積み立てたため、残高が増加した。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斎場建設事業など大型事業による公債費の増加が見込まれているため、今後の償還に備え財政調整基金と合わせて地方財政法第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条第１項の規定による額以上の積み立てを行い、標準財政規模（</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22,346,882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億円）程度を確保できるよう目指していく。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秋田県大館市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65,492
65,024
913.22
44,265,188
42,647,088
1,528,575
22,346,882
30,695,805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86.5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　有形固定資産減価償却率は</a:t>
          </a:r>
          <a:r>
            <a:rPr kumimoji="1" lang="ja-JP" altLang="en-US" sz="900">
              <a:solidFill>
                <a:schemeClr val="dk1"/>
              </a:solidFill>
              <a:effectLst/>
              <a:latin typeface="+mn-lt"/>
              <a:ea typeface="+mn-ea"/>
              <a:cs typeface="+mn-cs"/>
            </a:rPr>
            <a:t>前年度より</a:t>
          </a:r>
          <a:r>
            <a:rPr kumimoji="1" lang="en-US" altLang="ja-JP" sz="900">
              <a:solidFill>
                <a:schemeClr val="dk1"/>
              </a:solidFill>
              <a:effectLst/>
              <a:latin typeface="+mn-lt"/>
              <a:ea typeface="+mn-ea"/>
              <a:cs typeface="+mn-cs"/>
            </a:rPr>
            <a:t>2.3</a:t>
          </a:r>
          <a:r>
            <a:rPr kumimoji="1" lang="ja-JP" altLang="en-US" sz="900">
              <a:solidFill>
                <a:schemeClr val="dk1"/>
              </a:solidFill>
              <a:effectLst/>
              <a:latin typeface="+mn-lt"/>
              <a:ea typeface="+mn-ea"/>
              <a:cs typeface="+mn-cs"/>
            </a:rPr>
            <a:t>ポイント上昇し、</a:t>
          </a:r>
          <a:r>
            <a:rPr kumimoji="1" lang="en-US" altLang="ja-JP" sz="900">
              <a:solidFill>
                <a:schemeClr val="dk1"/>
              </a:solidFill>
              <a:effectLst/>
              <a:latin typeface="+mn-lt"/>
              <a:ea typeface="+mn-ea"/>
              <a:cs typeface="+mn-cs"/>
            </a:rPr>
            <a:t>65.0</a:t>
          </a:r>
          <a:r>
            <a:rPr kumimoji="1" lang="ja-JP" altLang="ja-JP" sz="900">
              <a:solidFill>
                <a:schemeClr val="dk1"/>
              </a:solidFill>
              <a:effectLst/>
              <a:latin typeface="+mn-lt"/>
              <a:ea typeface="+mn-ea"/>
              <a:cs typeface="+mn-cs"/>
            </a:rPr>
            <a:t>％と類似団体平均と同程度である。これは</a:t>
          </a:r>
          <a:r>
            <a:rPr kumimoji="1" lang="ja-JP" altLang="en-US" sz="900">
              <a:solidFill>
                <a:schemeClr val="dk1"/>
              </a:solidFill>
              <a:effectLst/>
              <a:latin typeface="+mn-lt"/>
              <a:ea typeface="+mn-ea"/>
              <a:cs typeface="+mn-cs"/>
            </a:rPr>
            <a:t>、令和６年度に分署の建替えを行った消防施設を除いた全ての施設で減価償却率が上昇したことに加え</a:t>
          </a:r>
          <a:r>
            <a:rPr kumimoji="1" lang="ja-JP" altLang="ja-JP" sz="900">
              <a:solidFill>
                <a:schemeClr val="dk1"/>
              </a:solidFill>
              <a:effectLst/>
              <a:latin typeface="+mn-lt"/>
              <a:ea typeface="+mn-ea"/>
              <a:cs typeface="+mn-cs"/>
            </a:rPr>
            <a:t>、有形固定資産額の約半数を占める道路について、有形固定資産減価償却率が</a:t>
          </a:r>
          <a:r>
            <a:rPr kumimoji="1" lang="en-US" altLang="ja-JP" sz="900">
              <a:solidFill>
                <a:schemeClr val="dk1"/>
              </a:solidFill>
              <a:effectLst/>
              <a:latin typeface="+mn-lt"/>
              <a:ea typeface="+mn-ea"/>
              <a:cs typeface="+mn-cs"/>
            </a:rPr>
            <a:t>60.1</a:t>
          </a:r>
          <a:r>
            <a:rPr kumimoji="1" lang="ja-JP" altLang="ja-JP" sz="900">
              <a:solidFill>
                <a:schemeClr val="dk1"/>
              </a:solidFill>
              <a:effectLst/>
              <a:latin typeface="+mn-lt"/>
              <a:ea typeface="+mn-ea"/>
              <a:cs typeface="+mn-cs"/>
            </a:rPr>
            <a:t>％と</a:t>
          </a:r>
          <a:r>
            <a:rPr kumimoji="1" lang="ja-JP" altLang="en-US" sz="900">
              <a:solidFill>
                <a:schemeClr val="dk1"/>
              </a:solidFill>
              <a:effectLst/>
              <a:latin typeface="+mn-lt"/>
              <a:ea typeface="+mn-ea"/>
              <a:cs typeface="+mn-cs"/>
            </a:rPr>
            <a:t>前年度より</a:t>
          </a:r>
          <a:r>
            <a:rPr kumimoji="1" lang="en-US" altLang="ja-JP" sz="900">
              <a:solidFill>
                <a:schemeClr val="dk1"/>
              </a:solidFill>
              <a:effectLst/>
              <a:latin typeface="+mn-lt"/>
              <a:ea typeface="+mn-ea"/>
              <a:cs typeface="+mn-cs"/>
            </a:rPr>
            <a:t>1.8</a:t>
          </a:r>
          <a:r>
            <a:rPr kumimoji="1" lang="ja-JP" altLang="en-US" sz="900">
              <a:solidFill>
                <a:schemeClr val="dk1"/>
              </a:solidFill>
              <a:effectLst/>
              <a:latin typeface="+mn-lt"/>
              <a:ea typeface="+mn-ea"/>
              <a:cs typeface="+mn-cs"/>
            </a:rPr>
            <a:t>ポイント上昇したことによるものである。</a:t>
          </a:r>
          <a:endParaRPr kumimoji="1" lang="en-US" altLang="ja-JP" sz="900">
            <a:solidFill>
              <a:schemeClr val="dk1"/>
            </a:solidFill>
            <a:effectLst/>
            <a:latin typeface="+mn-lt"/>
            <a:ea typeface="+mn-ea"/>
            <a:cs typeface="+mn-cs"/>
          </a:endParaRPr>
        </a:p>
        <a:p>
          <a:r>
            <a:rPr kumimoji="1" lang="ja-JP" altLang="ja-JP" sz="900">
              <a:solidFill>
                <a:schemeClr val="dk1"/>
              </a:solidFill>
              <a:effectLst/>
              <a:latin typeface="+mn-lt"/>
              <a:ea typeface="+mn-ea"/>
              <a:cs typeface="+mn-cs"/>
            </a:rPr>
            <a:t>　今後も公共施設等総合管理計画に基づき、公共施設等の適正な維持管理と最適な配置の実現に向けて、老朽化施設の統廃合や長寿命化に取り組んでいく。</a:t>
          </a:r>
          <a:endParaRPr lang="ja-JP" altLang="ja-JP" sz="900">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63" name="直線コネクタ 62"/>
        <xdr:cNvCxnSpPr/>
      </xdr:nvCxnSpPr>
      <xdr:spPr>
        <a:xfrm flipV="1">
          <a:off x="4760595" y="5436616"/>
          <a:ext cx="1270" cy="125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64" name="有形固定資産減価償却率最小値テキスト"/>
        <xdr:cNvSpPr txBox="1"/>
      </xdr:nvSpPr>
      <xdr:spPr>
        <a:xfrm>
          <a:off x="4813300" y="669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65" name="直線コネクタ 64"/>
        <xdr:cNvCxnSpPr/>
      </xdr:nvCxnSpPr>
      <xdr:spPr>
        <a:xfrm>
          <a:off x="4673600" y="6688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66" name="有形固定資産減価償却率最大値テキスト"/>
        <xdr:cNvSpPr txBox="1"/>
      </xdr:nvSpPr>
      <xdr:spPr>
        <a:xfrm>
          <a:off x="4813300" y="521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67" name="直線コネクタ 66"/>
        <xdr:cNvCxnSpPr/>
      </xdr:nvCxnSpPr>
      <xdr:spPr>
        <a:xfrm>
          <a:off x="4673600" y="5436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83964</xdr:rowOff>
    </xdr:from>
    <xdr:ext cx="405111" cy="259045"/>
    <xdr:sp macro="" textlink="">
      <xdr:nvSpPr>
        <xdr:cNvPr id="68" name="有形固定資産減価償却率平均値テキスト"/>
        <xdr:cNvSpPr txBox="1"/>
      </xdr:nvSpPr>
      <xdr:spPr>
        <a:xfrm>
          <a:off x="4813300" y="59989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69" name="フローチャート: 判断 68"/>
        <xdr:cNvSpPr/>
      </xdr:nvSpPr>
      <xdr:spPr>
        <a:xfrm>
          <a:off x="4711700" y="60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70" name="フローチャート: 判断 69"/>
        <xdr:cNvSpPr/>
      </xdr:nvSpPr>
      <xdr:spPr>
        <a:xfrm>
          <a:off x="4000500" y="5964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71" name="フローチャート: 判断 70"/>
        <xdr:cNvSpPr/>
      </xdr:nvSpPr>
      <xdr:spPr>
        <a:xfrm>
          <a:off x="3238500" y="5903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72" name="フローチャート: 判断 71"/>
        <xdr:cNvSpPr/>
      </xdr:nvSpPr>
      <xdr:spPr>
        <a:xfrm>
          <a:off x="2476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73" name="フローチャート: 判断 72"/>
        <xdr:cNvSpPr/>
      </xdr:nvSpPr>
      <xdr:spPr>
        <a:xfrm>
          <a:off x="1714500" y="580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66675</xdr:rowOff>
    </xdr:from>
    <xdr:to>
      <xdr:col>23</xdr:col>
      <xdr:colOff>136525</xdr:colOff>
      <xdr:row>30</xdr:row>
      <xdr:rowOff>168275</xdr:rowOff>
    </xdr:to>
    <xdr:sp macro="" textlink="">
      <xdr:nvSpPr>
        <xdr:cNvPr id="79" name="楕円 78"/>
        <xdr:cNvSpPr/>
      </xdr:nvSpPr>
      <xdr:spPr>
        <a:xfrm>
          <a:off x="47117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89552</xdr:rowOff>
    </xdr:from>
    <xdr:ext cx="405111" cy="259045"/>
    <xdr:sp macro="" textlink="">
      <xdr:nvSpPr>
        <xdr:cNvPr id="80" name="有形固定資産減価償却率該当値テキスト"/>
        <xdr:cNvSpPr txBox="1"/>
      </xdr:nvSpPr>
      <xdr:spPr>
        <a:xfrm>
          <a:off x="4813300" y="5833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138811</xdr:rowOff>
    </xdr:from>
    <xdr:to>
      <xdr:col>19</xdr:col>
      <xdr:colOff>187325</xdr:colOff>
      <xdr:row>30</xdr:row>
      <xdr:rowOff>68961</xdr:rowOff>
    </xdr:to>
    <xdr:sp macro="" textlink="">
      <xdr:nvSpPr>
        <xdr:cNvPr id="81" name="楕円 80"/>
        <xdr:cNvSpPr/>
      </xdr:nvSpPr>
      <xdr:spPr>
        <a:xfrm>
          <a:off x="4000500" y="588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18161</xdr:rowOff>
    </xdr:from>
    <xdr:to>
      <xdr:col>23</xdr:col>
      <xdr:colOff>85725</xdr:colOff>
      <xdr:row>30</xdr:row>
      <xdr:rowOff>117475</xdr:rowOff>
    </xdr:to>
    <xdr:cxnSp macro="">
      <xdr:nvCxnSpPr>
        <xdr:cNvPr id="82" name="直線コネクタ 81"/>
        <xdr:cNvCxnSpPr/>
      </xdr:nvCxnSpPr>
      <xdr:spPr>
        <a:xfrm>
          <a:off x="4051300" y="5933186"/>
          <a:ext cx="711200" cy="99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69723</xdr:rowOff>
    </xdr:from>
    <xdr:to>
      <xdr:col>15</xdr:col>
      <xdr:colOff>187325</xdr:colOff>
      <xdr:row>29</xdr:row>
      <xdr:rowOff>171323</xdr:rowOff>
    </xdr:to>
    <xdr:sp macro="" textlink="">
      <xdr:nvSpPr>
        <xdr:cNvPr id="83" name="楕円 82"/>
        <xdr:cNvSpPr/>
      </xdr:nvSpPr>
      <xdr:spPr>
        <a:xfrm>
          <a:off x="3238500" y="5813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120523</xdr:rowOff>
    </xdr:from>
    <xdr:to>
      <xdr:col>19</xdr:col>
      <xdr:colOff>136525</xdr:colOff>
      <xdr:row>30</xdr:row>
      <xdr:rowOff>18161</xdr:rowOff>
    </xdr:to>
    <xdr:cxnSp macro="">
      <xdr:nvCxnSpPr>
        <xdr:cNvPr id="84" name="直線コネクタ 83"/>
        <xdr:cNvCxnSpPr/>
      </xdr:nvCxnSpPr>
      <xdr:spPr>
        <a:xfrm>
          <a:off x="3289300" y="5864098"/>
          <a:ext cx="762000" cy="69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69723</xdr:rowOff>
    </xdr:from>
    <xdr:to>
      <xdr:col>11</xdr:col>
      <xdr:colOff>187325</xdr:colOff>
      <xdr:row>29</xdr:row>
      <xdr:rowOff>171323</xdr:rowOff>
    </xdr:to>
    <xdr:sp macro="" textlink="">
      <xdr:nvSpPr>
        <xdr:cNvPr id="85" name="楕円 84"/>
        <xdr:cNvSpPr/>
      </xdr:nvSpPr>
      <xdr:spPr>
        <a:xfrm>
          <a:off x="2476500" y="5813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120523</xdr:rowOff>
    </xdr:from>
    <xdr:to>
      <xdr:col>15</xdr:col>
      <xdr:colOff>136525</xdr:colOff>
      <xdr:row>29</xdr:row>
      <xdr:rowOff>120523</xdr:rowOff>
    </xdr:to>
    <xdr:cxnSp macro="">
      <xdr:nvCxnSpPr>
        <xdr:cNvPr id="86" name="直線コネクタ 85"/>
        <xdr:cNvCxnSpPr/>
      </xdr:nvCxnSpPr>
      <xdr:spPr>
        <a:xfrm>
          <a:off x="2527300" y="5864098"/>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4953</xdr:rowOff>
    </xdr:from>
    <xdr:to>
      <xdr:col>7</xdr:col>
      <xdr:colOff>187325</xdr:colOff>
      <xdr:row>29</xdr:row>
      <xdr:rowOff>106553</xdr:rowOff>
    </xdr:to>
    <xdr:sp macro="" textlink="">
      <xdr:nvSpPr>
        <xdr:cNvPr id="87" name="楕円 86"/>
        <xdr:cNvSpPr/>
      </xdr:nvSpPr>
      <xdr:spPr>
        <a:xfrm>
          <a:off x="1714500" y="574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55753</xdr:rowOff>
    </xdr:from>
    <xdr:to>
      <xdr:col>11</xdr:col>
      <xdr:colOff>136525</xdr:colOff>
      <xdr:row>29</xdr:row>
      <xdr:rowOff>120523</xdr:rowOff>
    </xdr:to>
    <xdr:cxnSp macro="">
      <xdr:nvCxnSpPr>
        <xdr:cNvPr id="88" name="直線コネクタ 87"/>
        <xdr:cNvCxnSpPr/>
      </xdr:nvCxnSpPr>
      <xdr:spPr>
        <a:xfrm>
          <a:off x="1765300" y="5799328"/>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142130</xdr:rowOff>
    </xdr:from>
    <xdr:ext cx="405111" cy="259045"/>
    <xdr:sp macro="" textlink="">
      <xdr:nvSpPr>
        <xdr:cNvPr id="89" name="n_1aveValue有形固定資産減価償却率"/>
        <xdr:cNvSpPr txBox="1"/>
      </xdr:nvSpPr>
      <xdr:spPr>
        <a:xfrm>
          <a:off x="3836044" y="6057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81678</xdr:rowOff>
    </xdr:from>
    <xdr:ext cx="405111" cy="259045"/>
    <xdr:sp macro="" textlink="">
      <xdr:nvSpPr>
        <xdr:cNvPr id="90" name="n_2aveValue有形固定資産減価償却率"/>
        <xdr:cNvSpPr txBox="1"/>
      </xdr:nvSpPr>
      <xdr:spPr>
        <a:xfrm>
          <a:off x="3086744" y="5996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38498</xdr:rowOff>
    </xdr:from>
    <xdr:ext cx="405111" cy="259045"/>
    <xdr:sp macro="" textlink="">
      <xdr:nvSpPr>
        <xdr:cNvPr id="91" name="n_3aveValue有形固定資産減価償却率"/>
        <xdr:cNvSpPr txBox="1"/>
      </xdr:nvSpPr>
      <xdr:spPr>
        <a:xfrm>
          <a:off x="2324744" y="5953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158132</xdr:rowOff>
    </xdr:from>
    <xdr:ext cx="405111" cy="259045"/>
    <xdr:sp macro="" textlink="">
      <xdr:nvSpPr>
        <xdr:cNvPr id="92" name="n_4aveValue有形固定資産減価償却率"/>
        <xdr:cNvSpPr txBox="1"/>
      </xdr:nvSpPr>
      <xdr:spPr>
        <a:xfrm>
          <a:off x="1562744" y="5901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85488</xdr:rowOff>
    </xdr:from>
    <xdr:ext cx="405111" cy="259045"/>
    <xdr:sp macro="" textlink="">
      <xdr:nvSpPr>
        <xdr:cNvPr id="93" name="n_1mainValue有形固定資産減価償却率"/>
        <xdr:cNvSpPr txBox="1"/>
      </xdr:nvSpPr>
      <xdr:spPr>
        <a:xfrm>
          <a:off x="3836044" y="565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16400</xdr:rowOff>
    </xdr:from>
    <xdr:ext cx="405111" cy="259045"/>
    <xdr:sp macro="" textlink="">
      <xdr:nvSpPr>
        <xdr:cNvPr id="94" name="n_2mainValue有形固定資産減価償却率"/>
        <xdr:cNvSpPr txBox="1"/>
      </xdr:nvSpPr>
      <xdr:spPr>
        <a:xfrm>
          <a:off x="3086744" y="5588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16400</xdr:rowOff>
    </xdr:from>
    <xdr:ext cx="405111" cy="259045"/>
    <xdr:sp macro="" textlink="">
      <xdr:nvSpPr>
        <xdr:cNvPr id="95" name="n_3mainValue有形固定資産減価償却率"/>
        <xdr:cNvSpPr txBox="1"/>
      </xdr:nvSpPr>
      <xdr:spPr>
        <a:xfrm>
          <a:off x="2324744" y="5588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123080</xdr:rowOff>
    </xdr:from>
    <xdr:ext cx="405111" cy="259045"/>
    <xdr:sp macro="" textlink="">
      <xdr:nvSpPr>
        <xdr:cNvPr id="96" name="n_4mainValue有形固定資産減価償却率"/>
        <xdr:cNvSpPr txBox="1"/>
      </xdr:nvSpPr>
      <xdr:spPr>
        <a:xfrm>
          <a:off x="1562744" y="5523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[ 874.8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800">
              <a:solidFill>
                <a:schemeClr val="dk1"/>
              </a:solidFill>
              <a:effectLst/>
              <a:latin typeface="+mn-lt"/>
              <a:ea typeface="+mn-ea"/>
              <a:cs typeface="+mn-cs"/>
            </a:rPr>
            <a:t>　債務償還比率は</a:t>
          </a:r>
          <a:r>
            <a:rPr kumimoji="1" lang="ja-JP" altLang="en-US" sz="800">
              <a:solidFill>
                <a:schemeClr val="dk1"/>
              </a:solidFill>
              <a:effectLst/>
              <a:latin typeface="+mn-lt"/>
              <a:ea typeface="+mn-ea"/>
              <a:cs typeface="+mn-cs"/>
            </a:rPr>
            <a:t>前年度より</a:t>
          </a:r>
          <a:r>
            <a:rPr kumimoji="1" lang="en-US" altLang="ja-JP" sz="800">
              <a:solidFill>
                <a:schemeClr val="dk1"/>
              </a:solidFill>
              <a:effectLst/>
              <a:latin typeface="+mn-lt"/>
              <a:ea typeface="+mn-ea"/>
              <a:cs typeface="+mn-cs"/>
            </a:rPr>
            <a:t>59.3</a:t>
          </a:r>
          <a:r>
            <a:rPr kumimoji="1" lang="ja-JP" altLang="en-US" sz="800">
              <a:solidFill>
                <a:schemeClr val="dk1"/>
              </a:solidFill>
              <a:effectLst/>
              <a:latin typeface="+mn-lt"/>
              <a:ea typeface="+mn-ea"/>
              <a:cs typeface="+mn-cs"/>
            </a:rPr>
            <a:t>ポイント上昇し</a:t>
          </a:r>
          <a:r>
            <a:rPr kumimoji="1" lang="en-US" altLang="ja-JP" sz="800">
              <a:solidFill>
                <a:schemeClr val="dk1"/>
              </a:solidFill>
              <a:effectLst/>
              <a:latin typeface="+mn-lt"/>
              <a:ea typeface="+mn-ea"/>
              <a:cs typeface="+mn-cs"/>
            </a:rPr>
            <a:t>874.8</a:t>
          </a:r>
          <a:r>
            <a:rPr kumimoji="1" lang="ja-JP" altLang="ja-JP" sz="800">
              <a:solidFill>
                <a:schemeClr val="dk1"/>
              </a:solidFill>
              <a:effectLst/>
              <a:latin typeface="+mn-lt"/>
              <a:ea typeface="+mn-ea"/>
              <a:cs typeface="+mn-cs"/>
            </a:rPr>
            <a:t>％と</a:t>
          </a:r>
          <a:r>
            <a:rPr kumimoji="1" lang="ja-JP" altLang="en-US" sz="800">
              <a:solidFill>
                <a:schemeClr val="dk1"/>
              </a:solidFill>
              <a:effectLst/>
              <a:latin typeface="+mn-lt"/>
              <a:ea typeface="+mn-ea"/>
              <a:cs typeface="+mn-cs"/>
            </a:rPr>
            <a:t>なった</a:t>
          </a:r>
          <a:r>
            <a:rPr kumimoji="1" lang="ja-JP" altLang="en-US" sz="800">
              <a:solidFill>
                <a:schemeClr val="dk1"/>
              </a:solidFill>
              <a:effectLst/>
              <a:latin typeface="+mn-lt"/>
              <a:ea typeface="+mn-ea"/>
              <a:cs typeface="+mn-cs"/>
            </a:rPr>
            <a:t>。これは、令和６年度に公用・公共施設の建替え事業のため地方債の現在高が増加したこと及び、給与水準の引き上げや除雪関連経費に対応するため基金を取り崩したことによる</a:t>
          </a:r>
          <a:r>
            <a:rPr kumimoji="1" lang="ja-JP" altLang="en-US" sz="800" u="none">
              <a:solidFill>
                <a:schemeClr val="dk1"/>
              </a:solidFill>
              <a:effectLst/>
              <a:latin typeface="+mn-lt"/>
              <a:ea typeface="+mn-ea"/>
              <a:cs typeface="+mn-cs"/>
            </a:rPr>
            <a:t>将来</a:t>
          </a:r>
          <a:r>
            <a:rPr kumimoji="1" lang="ja-JP" altLang="en-US" sz="800">
              <a:solidFill>
                <a:schemeClr val="dk1"/>
              </a:solidFill>
              <a:effectLst/>
              <a:latin typeface="+mn-lt"/>
              <a:ea typeface="+mn-ea"/>
              <a:cs typeface="+mn-cs"/>
            </a:rPr>
            <a:t>負担率の上昇が主な要因である。</a:t>
          </a:r>
          <a:endParaRPr lang="ja-JP" altLang="ja-JP" sz="800">
            <a:effectLst/>
          </a:endParaRPr>
        </a:p>
        <a:p>
          <a:r>
            <a:rPr kumimoji="1" lang="ja-JP" altLang="en-US" sz="800">
              <a:solidFill>
                <a:schemeClr val="dk1"/>
              </a:solidFill>
              <a:effectLst/>
              <a:latin typeface="+mn-lt"/>
              <a:ea typeface="+mn-ea"/>
              <a:cs typeface="+mn-cs"/>
            </a:rPr>
            <a:t>　</a:t>
          </a:r>
          <a:r>
            <a:rPr kumimoji="1" lang="ja-JP" altLang="ja-JP" sz="800">
              <a:solidFill>
                <a:schemeClr val="dk1"/>
              </a:solidFill>
              <a:effectLst/>
              <a:latin typeface="+mn-lt"/>
              <a:ea typeface="+mn-ea"/>
              <a:cs typeface="+mn-cs"/>
            </a:rPr>
            <a:t>類似団体</a:t>
          </a:r>
          <a:r>
            <a:rPr kumimoji="1" lang="ja-JP" altLang="en-US" sz="800">
              <a:solidFill>
                <a:schemeClr val="dk1"/>
              </a:solidFill>
              <a:effectLst/>
              <a:latin typeface="+mn-lt"/>
              <a:ea typeface="+mn-ea"/>
              <a:cs typeface="+mn-cs"/>
            </a:rPr>
            <a:t>と比べても</a:t>
          </a:r>
          <a:r>
            <a:rPr kumimoji="1" lang="ja-JP" altLang="ja-JP" sz="800">
              <a:solidFill>
                <a:schemeClr val="dk1"/>
              </a:solidFill>
              <a:effectLst/>
              <a:latin typeface="+mn-lt"/>
              <a:ea typeface="+mn-ea"/>
              <a:cs typeface="+mn-cs"/>
            </a:rPr>
            <a:t>高い水準で推移</a:t>
          </a:r>
          <a:r>
            <a:rPr kumimoji="1" lang="ja-JP" altLang="en-US" sz="800">
              <a:solidFill>
                <a:schemeClr val="dk1"/>
              </a:solidFill>
              <a:effectLst/>
              <a:latin typeface="+mn-lt"/>
              <a:ea typeface="+mn-ea"/>
              <a:cs typeface="+mn-cs"/>
            </a:rPr>
            <a:t>しており、</a:t>
          </a:r>
          <a:r>
            <a:rPr kumimoji="1" lang="ja-JP" altLang="en-US" sz="800">
              <a:solidFill>
                <a:schemeClr val="dk1"/>
              </a:solidFill>
              <a:effectLst/>
              <a:latin typeface="+mn-lt"/>
              <a:ea typeface="+mn-ea"/>
              <a:cs typeface="+mn-cs"/>
            </a:rPr>
            <a:t>地方債残高が約</a:t>
          </a:r>
          <a:r>
            <a:rPr kumimoji="1" lang="en-US" altLang="ja-JP" sz="800">
              <a:solidFill>
                <a:schemeClr val="dk1"/>
              </a:solidFill>
              <a:effectLst/>
              <a:latin typeface="+mn-lt"/>
              <a:ea typeface="+mn-ea"/>
              <a:cs typeface="+mn-cs"/>
            </a:rPr>
            <a:t>1.2</a:t>
          </a:r>
          <a:r>
            <a:rPr kumimoji="1" lang="ja-JP" altLang="en-US" sz="800">
              <a:solidFill>
                <a:schemeClr val="dk1"/>
              </a:solidFill>
              <a:effectLst/>
              <a:latin typeface="+mn-lt"/>
              <a:ea typeface="+mn-ea"/>
              <a:cs typeface="+mn-cs"/>
            </a:rPr>
            <a:t>倍であることに加え、積立金現在高が約</a:t>
          </a:r>
          <a:r>
            <a:rPr kumimoji="1" lang="en-US" altLang="ja-JP" sz="800">
              <a:solidFill>
                <a:schemeClr val="dk1"/>
              </a:solidFill>
              <a:effectLst/>
              <a:latin typeface="+mn-lt"/>
              <a:ea typeface="+mn-ea"/>
              <a:cs typeface="+mn-cs"/>
            </a:rPr>
            <a:t>0.62</a:t>
          </a:r>
          <a:r>
            <a:rPr kumimoji="1" lang="ja-JP" altLang="en-US" sz="800">
              <a:solidFill>
                <a:schemeClr val="dk1"/>
              </a:solidFill>
              <a:effectLst/>
              <a:latin typeface="+mn-lt"/>
              <a:ea typeface="+mn-ea"/>
              <a:cs typeface="+mn-cs"/>
            </a:rPr>
            <a:t>倍と低いことが大きな要因と考えられる。</a:t>
          </a:r>
          <a:r>
            <a:rPr kumimoji="1" lang="ja-JP" altLang="ja-JP" sz="800">
              <a:solidFill>
                <a:schemeClr val="dk1"/>
              </a:solidFill>
              <a:effectLst/>
              <a:latin typeface="+mn-lt"/>
              <a:ea typeface="+mn-ea"/>
              <a:cs typeface="+mn-cs"/>
            </a:rPr>
            <a:t>今後も普通建設事業を厳選し、地方債残高の増加を抑制して</a:t>
          </a:r>
          <a:r>
            <a:rPr kumimoji="1" lang="ja-JP" altLang="en-US" sz="800">
              <a:solidFill>
                <a:schemeClr val="dk1"/>
              </a:solidFill>
              <a:effectLst/>
              <a:latin typeface="+mn-lt"/>
              <a:ea typeface="+mn-ea"/>
              <a:cs typeface="+mn-cs"/>
            </a:rPr>
            <a:t>いくとともに、基金残高の確保に努めていく。</a:t>
          </a:r>
          <a:endParaRPr lang="ja-JP" altLang="ja-JP" sz="800">
            <a:effectLst/>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4" name="テキスト ボックス 113"/>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2" name="テキスト ボックス 121"/>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25" name="直線コネクタ 124"/>
        <xdr:cNvCxnSpPr/>
      </xdr:nvCxnSpPr>
      <xdr:spPr>
        <a:xfrm flipV="1">
          <a:off x="14793595" y="5312833"/>
          <a:ext cx="1269" cy="1243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26" name="債務償還比率最小値テキスト"/>
        <xdr:cNvSpPr txBox="1"/>
      </xdr:nvSpPr>
      <xdr:spPr>
        <a:xfrm>
          <a:off x="14846300" y="656036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27" name="直線コネクタ 126"/>
        <xdr:cNvCxnSpPr/>
      </xdr:nvCxnSpPr>
      <xdr:spPr>
        <a:xfrm>
          <a:off x="14706600" y="6556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8" name="債務償還比率最大値テキスト"/>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9" name="直線コネクタ 128"/>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164567</xdr:rowOff>
    </xdr:from>
    <xdr:ext cx="469744" cy="259045"/>
    <xdr:sp macro="" textlink="">
      <xdr:nvSpPr>
        <xdr:cNvPr id="130" name="債務償還比率平均値テキスト"/>
        <xdr:cNvSpPr txBox="1"/>
      </xdr:nvSpPr>
      <xdr:spPr>
        <a:xfrm>
          <a:off x="14846300" y="57366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31" name="フローチャート: 判断 130"/>
        <xdr:cNvSpPr/>
      </xdr:nvSpPr>
      <xdr:spPr>
        <a:xfrm>
          <a:off x="14744700" y="588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32" name="フローチャート: 判断 131"/>
        <xdr:cNvSpPr/>
      </xdr:nvSpPr>
      <xdr:spPr>
        <a:xfrm>
          <a:off x="14033500" y="590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33" name="フローチャート: 判断 132"/>
        <xdr:cNvSpPr/>
      </xdr:nvSpPr>
      <xdr:spPr>
        <a:xfrm>
          <a:off x="13271500" y="589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34" name="フローチャート: 判断 133"/>
        <xdr:cNvSpPr/>
      </xdr:nvSpPr>
      <xdr:spPr>
        <a:xfrm>
          <a:off x="12509500" y="585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35" name="フローチャート: 判断 134"/>
        <xdr:cNvSpPr/>
      </xdr:nvSpPr>
      <xdr:spPr>
        <a:xfrm>
          <a:off x="11747500" y="602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53382</xdr:rowOff>
    </xdr:from>
    <xdr:to>
      <xdr:col>76</xdr:col>
      <xdr:colOff>73025</xdr:colOff>
      <xdr:row>32</xdr:row>
      <xdr:rowOff>154982</xdr:rowOff>
    </xdr:to>
    <xdr:sp macro="" textlink="">
      <xdr:nvSpPr>
        <xdr:cNvPr id="141" name="楕円 140"/>
        <xdr:cNvSpPr/>
      </xdr:nvSpPr>
      <xdr:spPr>
        <a:xfrm>
          <a:off x="14744700" y="6311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31809</xdr:rowOff>
    </xdr:from>
    <xdr:ext cx="469744" cy="259045"/>
    <xdr:sp macro="" textlink="">
      <xdr:nvSpPr>
        <xdr:cNvPr id="142" name="債務償還比率該当値テキスト"/>
        <xdr:cNvSpPr txBox="1"/>
      </xdr:nvSpPr>
      <xdr:spPr>
        <a:xfrm>
          <a:off x="14846300" y="6289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153705</xdr:rowOff>
    </xdr:from>
    <xdr:to>
      <xdr:col>72</xdr:col>
      <xdr:colOff>123825</xdr:colOff>
      <xdr:row>32</xdr:row>
      <xdr:rowOff>83855</xdr:rowOff>
    </xdr:to>
    <xdr:sp macro="" textlink="">
      <xdr:nvSpPr>
        <xdr:cNvPr id="143" name="楕円 142"/>
        <xdr:cNvSpPr/>
      </xdr:nvSpPr>
      <xdr:spPr>
        <a:xfrm>
          <a:off x="14033500" y="624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33055</xdr:rowOff>
    </xdr:from>
    <xdr:to>
      <xdr:col>76</xdr:col>
      <xdr:colOff>22225</xdr:colOff>
      <xdr:row>32</xdr:row>
      <xdr:rowOff>104182</xdr:rowOff>
    </xdr:to>
    <xdr:cxnSp macro="">
      <xdr:nvCxnSpPr>
        <xdr:cNvPr id="144" name="直線コネクタ 143"/>
        <xdr:cNvCxnSpPr/>
      </xdr:nvCxnSpPr>
      <xdr:spPr>
        <a:xfrm>
          <a:off x="14084300" y="6290980"/>
          <a:ext cx="711200" cy="71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141951</xdr:rowOff>
    </xdr:from>
    <xdr:to>
      <xdr:col>68</xdr:col>
      <xdr:colOff>123825</xdr:colOff>
      <xdr:row>32</xdr:row>
      <xdr:rowOff>72101</xdr:rowOff>
    </xdr:to>
    <xdr:sp macro="" textlink="">
      <xdr:nvSpPr>
        <xdr:cNvPr id="145" name="楕円 144"/>
        <xdr:cNvSpPr/>
      </xdr:nvSpPr>
      <xdr:spPr>
        <a:xfrm>
          <a:off x="13271500" y="6228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21301</xdr:rowOff>
    </xdr:from>
    <xdr:to>
      <xdr:col>72</xdr:col>
      <xdr:colOff>73025</xdr:colOff>
      <xdr:row>32</xdr:row>
      <xdr:rowOff>33055</xdr:rowOff>
    </xdr:to>
    <xdr:cxnSp macro="">
      <xdr:nvCxnSpPr>
        <xdr:cNvPr id="146" name="直線コネクタ 145"/>
        <xdr:cNvCxnSpPr/>
      </xdr:nvCxnSpPr>
      <xdr:spPr>
        <a:xfrm>
          <a:off x="13322300" y="6279226"/>
          <a:ext cx="762000" cy="11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108846</xdr:rowOff>
    </xdr:from>
    <xdr:to>
      <xdr:col>64</xdr:col>
      <xdr:colOff>123825</xdr:colOff>
      <xdr:row>32</xdr:row>
      <xdr:rowOff>38996</xdr:rowOff>
    </xdr:to>
    <xdr:sp macro="" textlink="">
      <xdr:nvSpPr>
        <xdr:cNvPr id="147" name="楕円 146"/>
        <xdr:cNvSpPr/>
      </xdr:nvSpPr>
      <xdr:spPr>
        <a:xfrm>
          <a:off x="12509500" y="6195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159646</xdr:rowOff>
    </xdr:from>
    <xdr:to>
      <xdr:col>68</xdr:col>
      <xdr:colOff>73025</xdr:colOff>
      <xdr:row>32</xdr:row>
      <xdr:rowOff>21301</xdr:rowOff>
    </xdr:to>
    <xdr:cxnSp macro="">
      <xdr:nvCxnSpPr>
        <xdr:cNvPr id="148" name="直線コネクタ 147"/>
        <xdr:cNvCxnSpPr/>
      </xdr:nvCxnSpPr>
      <xdr:spPr>
        <a:xfrm>
          <a:off x="12560300" y="6246121"/>
          <a:ext cx="762000" cy="33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52303</xdr:rowOff>
    </xdr:from>
    <xdr:to>
      <xdr:col>60</xdr:col>
      <xdr:colOff>123825</xdr:colOff>
      <xdr:row>32</xdr:row>
      <xdr:rowOff>153903</xdr:rowOff>
    </xdr:to>
    <xdr:sp macro="" textlink="">
      <xdr:nvSpPr>
        <xdr:cNvPr id="149" name="楕円 148"/>
        <xdr:cNvSpPr/>
      </xdr:nvSpPr>
      <xdr:spPr>
        <a:xfrm>
          <a:off x="11747500" y="631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159646</xdr:rowOff>
    </xdr:from>
    <xdr:to>
      <xdr:col>64</xdr:col>
      <xdr:colOff>73025</xdr:colOff>
      <xdr:row>32</xdr:row>
      <xdr:rowOff>103103</xdr:rowOff>
    </xdr:to>
    <xdr:cxnSp macro="">
      <xdr:nvCxnSpPr>
        <xdr:cNvPr id="150" name="直線コネクタ 149"/>
        <xdr:cNvCxnSpPr/>
      </xdr:nvCxnSpPr>
      <xdr:spPr>
        <a:xfrm flipV="1">
          <a:off x="11798300" y="6246121"/>
          <a:ext cx="762000" cy="114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109357</xdr:rowOff>
    </xdr:from>
    <xdr:ext cx="469744" cy="259045"/>
    <xdr:sp macro="" textlink="">
      <xdr:nvSpPr>
        <xdr:cNvPr id="151" name="n_1aveValue債務償還比率"/>
        <xdr:cNvSpPr txBox="1"/>
      </xdr:nvSpPr>
      <xdr:spPr>
        <a:xfrm>
          <a:off x="13836727" y="568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102280</xdr:rowOff>
    </xdr:from>
    <xdr:ext cx="469744" cy="259045"/>
    <xdr:sp macro="" textlink="">
      <xdr:nvSpPr>
        <xdr:cNvPr id="152" name="n_2aveValue債務償還比率"/>
        <xdr:cNvSpPr txBox="1"/>
      </xdr:nvSpPr>
      <xdr:spPr>
        <a:xfrm>
          <a:off x="13087427" y="567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56342</xdr:rowOff>
    </xdr:from>
    <xdr:ext cx="469744" cy="259045"/>
    <xdr:sp macro="" textlink="">
      <xdr:nvSpPr>
        <xdr:cNvPr id="153" name="n_3aveValue債務償還比率"/>
        <xdr:cNvSpPr txBox="1"/>
      </xdr:nvSpPr>
      <xdr:spPr>
        <a:xfrm>
          <a:off x="12325427" y="562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52934</xdr:rowOff>
    </xdr:from>
    <xdr:ext cx="469744" cy="259045"/>
    <xdr:sp macro="" textlink="">
      <xdr:nvSpPr>
        <xdr:cNvPr id="154" name="n_4aveValue債務償還比率"/>
        <xdr:cNvSpPr txBox="1"/>
      </xdr:nvSpPr>
      <xdr:spPr>
        <a:xfrm>
          <a:off x="11563427" y="5796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74982</xdr:rowOff>
    </xdr:from>
    <xdr:ext cx="469744" cy="259045"/>
    <xdr:sp macro="" textlink="">
      <xdr:nvSpPr>
        <xdr:cNvPr id="155" name="n_1mainValue債務償還比率"/>
        <xdr:cNvSpPr txBox="1"/>
      </xdr:nvSpPr>
      <xdr:spPr>
        <a:xfrm>
          <a:off x="13836727" y="633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63228</xdr:rowOff>
    </xdr:from>
    <xdr:ext cx="469744" cy="259045"/>
    <xdr:sp macro="" textlink="">
      <xdr:nvSpPr>
        <xdr:cNvPr id="156" name="n_2mainValue債務償還比率"/>
        <xdr:cNvSpPr txBox="1"/>
      </xdr:nvSpPr>
      <xdr:spPr>
        <a:xfrm>
          <a:off x="13087427" y="632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30123</xdr:rowOff>
    </xdr:from>
    <xdr:ext cx="469744" cy="259045"/>
    <xdr:sp macro="" textlink="">
      <xdr:nvSpPr>
        <xdr:cNvPr id="157" name="n_3mainValue債務償還比率"/>
        <xdr:cNvSpPr txBox="1"/>
      </xdr:nvSpPr>
      <xdr:spPr>
        <a:xfrm>
          <a:off x="12325427" y="6288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145030</xdr:rowOff>
    </xdr:from>
    <xdr:ext cx="469744" cy="259045"/>
    <xdr:sp macro="" textlink="">
      <xdr:nvSpPr>
        <xdr:cNvPr id="158" name="n_4mainValue債務償還比率"/>
        <xdr:cNvSpPr txBox="1"/>
      </xdr:nvSpPr>
      <xdr:spPr>
        <a:xfrm>
          <a:off x="11563427" y="6402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秋田県大館市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65,492
65,024
913.22
44,265,188
42,647,088
1,528,575
22,346,882
30,695,805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86.5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xdr:cNvCxnSpPr/>
      </xdr:nvCxnSpPr>
      <xdr:spPr>
        <a:xfrm flipV="1">
          <a:off x="4634865" y="5756910"/>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xdr:cNvSpPr txBox="1"/>
      </xdr:nvSpPr>
      <xdr:spPr>
        <a:xfrm>
          <a:off x="4673600" y="693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xdr:cNvCxnSpPr/>
      </xdr:nvCxnSpPr>
      <xdr:spPr>
        <a:xfrm>
          <a:off x="4546600" y="6927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xdr:cNvSpPr txBox="1"/>
      </xdr:nvSpPr>
      <xdr:spPr>
        <a:xfrm>
          <a:off x="4673600" y="553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xdr:cNvCxnSpPr/>
      </xdr:nvCxnSpPr>
      <xdr:spPr>
        <a:xfrm>
          <a:off x="4546600" y="575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17543</xdr:rowOff>
    </xdr:from>
    <xdr:ext cx="405111" cy="259045"/>
    <xdr:sp macro="" textlink="">
      <xdr:nvSpPr>
        <xdr:cNvPr id="60" name="【道路】&#10;有形固定資産減価償却率平均値テキスト"/>
        <xdr:cNvSpPr txBox="1"/>
      </xdr:nvSpPr>
      <xdr:spPr>
        <a:xfrm>
          <a:off x="4673600" y="6361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xdr:cNvSpPr/>
      </xdr:nvSpPr>
      <xdr:spPr>
        <a:xfrm>
          <a:off x="4584700" y="638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xdr:cNvSpPr/>
      </xdr:nvSpPr>
      <xdr:spPr>
        <a:xfrm>
          <a:off x="2857500"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xdr:cNvSpPr/>
      </xdr:nvSpPr>
      <xdr:spPr>
        <a:xfrm>
          <a:off x="196850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27686</xdr:rowOff>
    </xdr:from>
    <xdr:to>
      <xdr:col>24</xdr:col>
      <xdr:colOff>114300</xdr:colOff>
      <xdr:row>36</xdr:row>
      <xdr:rowOff>129286</xdr:rowOff>
    </xdr:to>
    <xdr:sp macro="" textlink="">
      <xdr:nvSpPr>
        <xdr:cNvPr id="71" name="楕円 70"/>
        <xdr:cNvSpPr/>
      </xdr:nvSpPr>
      <xdr:spPr>
        <a:xfrm>
          <a:off x="4584700" y="619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50563</xdr:rowOff>
    </xdr:from>
    <xdr:ext cx="405111" cy="259045"/>
    <xdr:sp macro="" textlink="">
      <xdr:nvSpPr>
        <xdr:cNvPr id="72" name="【道路】&#10;有形固定資産減価償却率該当値テキスト"/>
        <xdr:cNvSpPr txBox="1"/>
      </xdr:nvSpPr>
      <xdr:spPr>
        <a:xfrm>
          <a:off x="4673600" y="605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157988</xdr:rowOff>
    </xdr:from>
    <xdr:to>
      <xdr:col>20</xdr:col>
      <xdr:colOff>38100</xdr:colOff>
      <xdr:row>36</xdr:row>
      <xdr:rowOff>88138</xdr:rowOff>
    </xdr:to>
    <xdr:sp macro="" textlink="">
      <xdr:nvSpPr>
        <xdr:cNvPr id="73" name="楕円 72"/>
        <xdr:cNvSpPr/>
      </xdr:nvSpPr>
      <xdr:spPr>
        <a:xfrm>
          <a:off x="3746500" y="6158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37338</xdr:rowOff>
    </xdr:from>
    <xdr:to>
      <xdr:col>24</xdr:col>
      <xdr:colOff>63500</xdr:colOff>
      <xdr:row>36</xdr:row>
      <xdr:rowOff>78486</xdr:rowOff>
    </xdr:to>
    <xdr:cxnSp macro="">
      <xdr:nvCxnSpPr>
        <xdr:cNvPr id="74" name="直線コネクタ 73"/>
        <xdr:cNvCxnSpPr/>
      </xdr:nvCxnSpPr>
      <xdr:spPr>
        <a:xfrm>
          <a:off x="3797300" y="6209538"/>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114554</xdr:rowOff>
    </xdr:from>
    <xdr:to>
      <xdr:col>15</xdr:col>
      <xdr:colOff>101600</xdr:colOff>
      <xdr:row>36</xdr:row>
      <xdr:rowOff>44704</xdr:rowOff>
    </xdr:to>
    <xdr:sp macro="" textlink="">
      <xdr:nvSpPr>
        <xdr:cNvPr id="75" name="楕円 74"/>
        <xdr:cNvSpPr/>
      </xdr:nvSpPr>
      <xdr:spPr>
        <a:xfrm>
          <a:off x="2857500" y="611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165354</xdr:rowOff>
    </xdr:from>
    <xdr:to>
      <xdr:col>19</xdr:col>
      <xdr:colOff>177800</xdr:colOff>
      <xdr:row>36</xdr:row>
      <xdr:rowOff>37338</xdr:rowOff>
    </xdr:to>
    <xdr:cxnSp macro="">
      <xdr:nvCxnSpPr>
        <xdr:cNvPr id="76" name="直線コネクタ 75"/>
        <xdr:cNvCxnSpPr/>
      </xdr:nvCxnSpPr>
      <xdr:spPr>
        <a:xfrm>
          <a:off x="2908300" y="6166104"/>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75692</xdr:rowOff>
    </xdr:from>
    <xdr:to>
      <xdr:col>10</xdr:col>
      <xdr:colOff>165100</xdr:colOff>
      <xdr:row>36</xdr:row>
      <xdr:rowOff>5842</xdr:rowOff>
    </xdr:to>
    <xdr:sp macro="" textlink="">
      <xdr:nvSpPr>
        <xdr:cNvPr id="77" name="楕円 76"/>
        <xdr:cNvSpPr/>
      </xdr:nvSpPr>
      <xdr:spPr>
        <a:xfrm>
          <a:off x="1968500" y="6076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126492</xdr:rowOff>
    </xdr:from>
    <xdr:to>
      <xdr:col>15</xdr:col>
      <xdr:colOff>50800</xdr:colOff>
      <xdr:row>35</xdr:row>
      <xdr:rowOff>165354</xdr:rowOff>
    </xdr:to>
    <xdr:cxnSp macro="">
      <xdr:nvCxnSpPr>
        <xdr:cNvPr id="78" name="直線コネクタ 77"/>
        <xdr:cNvCxnSpPr/>
      </xdr:nvCxnSpPr>
      <xdr:spPr>
        <a:xfrm>
          <a:off x="2019300" y="6127242"/>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34544</xdr:rowOff>
    </xdr:from>
    <xdr:to>
      <xdr:col>6</xdr:col>
      <xdr:colOff>38100</xdr:colOff>
      <xdr:row>35</xdr:row>
      <xdr:rowOff>136144</xdr:rowOff>
    </xdr:to>
    <xdr:sp macro="" textlink="">
      <xdr:nvSpPr>
        <xdr:cNvPr id="79" name="楕円 78"/>
        <xdr:cNvSpPr/>
      </xdr:nvSpPr>
      <xdr:spPr>
        <a:xfrm>
          <a:off x="1079500" y="603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85344</xdr:rowOff>
    </xdr:from>
    <xdr:to>
      <xdr:col>10</xdr:col>
      <xdr:colOff>114300</xdr:colOff>
      <xdr:row>35</xdr:row>
      <xdr:rowOff>126492</xdr:rowOff>
    </xdr:to>
    <xdr:cxnSp macro="">
      <xdr:nvCxnSpPr>
        <xdr:cNvPr id="80" name="直線コネクタ 79"/>
        <xdr:cNvCxnSpPr/>
      </xdr:nvCxnSpPr>
      <xdr:spPr>
        <a:xfrm>
          <a:off x="1130300" y="608609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88409</xdr:rowOff>
    </xdr:from>
    <xdr:ext cx="405111" cy="259045"/>
    <xdr:sp macro="" textlink="">
      <xdr:nvSpPr>
        <xdr:cNvPr id="81" name="n_1aveValue【道路】&#10;有形固定資産減価償却率"/>
        <xdr:cNvSpPr txBox="1"/>
      </xdr:nvSpPr>
      <xdr:spPr>
        <a:xfrm>
          <a:off x="3582044" y="643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44975</xdr:rowOff>
    </xdr:from>
    <xdr:ext cx="405111" cy="259045"/>
    <xdr:sp macro="" textlink="">
      <xdr:nvSpPr>
        <xdr:cNvPr id="82" name="n_2aveValue【道路】&#10;有形固定資産減価償却率"/>
        <xdr:cNvSpPr txBox="1"/>
      </xdr:nvSpPr>
      <xdr:spPr>
        <a:xfrm>
          <a:off x="2705744" y="638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10685</xdr:rowOff>
    </xdr:from>
    <xdr:ext cx="405111" cy="259045"/>
    <xdr:sp macro="" textlink="">
      <xdr:nvSpPr>
        <xdr:cNvPr id="83" name="n_3aveValue【道路】&#10;有形固定資産減価償却率"/>
        <xdr:cNvSpPr txBox="1"/>
      </xdr:nvSpPr>
      <xdr:spPr>
        <a:xfrm>
          <a:off x="1816744" y="635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140987</xdr:rowOff>
    </xdr:from>
    <xdr:ext cx="405111" cy="259045"/>
    <xdr:sp macro="" textlink="">
      <xdr:nvSpPr>
        <xdr:cNvPr id="84" name="n_4aveValue【道路】&#10;有形固定資産減価償却率"/>
        <xdr:cNvSpPr txBox="1"/>
      </xdr:nvSpPr>
      <xdr:spPr>
        <a:xfrm>
          <a:off x="9277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104665</xdr:rowOff>
    </xdr:from>
    <xdr:ext cx="405111" cy="259045"/>
    <xdr:sp macro="" textlink="">
      <xdr:nvSpPr>
        <xdr:cNvPr id="85" name="n_1mainValue【道路】&#10;有形固定資産減価償却率"/>
        <xdr:cNvSpPr txBox="1"/>
      </xdr:nvSpPr>
      <xdr:spPr>
        <a:xfrm>
          <a:off x="3582044" y="5933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61231</xdr:rowOff>
    </xdr:from>
    <xdr:ext cx="405111" cy="259045"/>
    <xdr:sp macro="" textlink="">
      <xdr:nvSpPr>
        <xdr:cNvPr id="86" name="n_2mainValue【道路】&#10;有形固定資産減価償却率"/>
        <xdr:cNvSpPr txBox="1"/>
      </xdr:nvSpPr>
      <xdr:spPr>
        <a:xfrm>
          <a:off x="2705744" y="5890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22369</xdr:rowOff>
    </xdr:from>
    <xdr:ext cx="405111" cy="259045"/>
    <xdr:sp macro="" textlink="">
      <xdr:nvSpPr>
        <xdr:cNvPr id="87" name="n_3mainValue【道路】&#10;有形固定資産減価償却率"/>
        <xdr:cNvSpPr txBox="1"/>
      </xdr:nvSpPr>
      <xdr:spPr>
        <a:xfrm>
          <a:off x="1816744" y="5851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152671</xdr:rowOff>
    </xdr:from>
    <xdr:ext cx="405111" cy="259045"/>
    <xdr:sp macro="" textlink="">
      <xdr:nvSpPr>
        <xdr:cNvPr id="88" name="n_4mainValue【道路】&#10;有形固定資産減価償却率"/>
        <xdr:cNvSpPr txBox="1"/>
      </xdr:nvSpPr>
      <xdr:spPr>
        <a:xfrm>
          <a:off x="927744" y="5810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xdr:cNvCxnSpPr/>
      </xdr:nvCxnSpPr>
      <xdr:spPr>
        <a:xfrm flipV="1">
          <a:off x="10476865" y="5894946"/>
          <a:ext cx="0" cy="1209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xdr:cNvSpPr txBox="1"/>
      </xdr:nvSpPr>
      <xdr:spPr>
        <a:xfrm>
          <a:off x="10515600"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xdr:cNvCxnSpPr/>
      </xdr:nvCxnSpPr>
      <xdr:spPr>
        <a:xfrm>
          <a:off x="10388600" y="7104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xdr:cNvSpPr txBox="1"/>
      </xdr:nvSpPr>
      <xdr:spPr>
        <a:xfrm>
          <a:off x="10515600" y="567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xdr:cNvCxnSpPr/>
      </xdr:nvCxnSpPr>
      <xdr:spPr>
        <a:xfrm>
          <a:off x="10388600" y="5894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134662</xdr:rowOff>
    </xdr:from>
    <xdr:ext cx="534377" cy="259045"/>
    <xdr:sp macro="" textlink="">
      <xdr:nvSpPr>
        <xdr:cNvPr id="117" name="【道路】&#10;一人当たり延長平均値テキスト"/>
        <xdr:cNvSpPr txBox="1"/>
      </xdr:nvSpPr>
      <xdr:spPr>
        <a:xfrm>
          <a:off x="10515600" y="66497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xdr:cNvSpPr/>
      </xdr:nvSpPr>
      <xdr:spPr>
        <a:xfrm>
          <a:off x="10426700" y="667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xdr:cNvSpPr/>
      </xdr:nvSpPr>
      <xdr:spPr>
        <a:xfrm>
          <a:off x="9588500" y="6675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xdr:cNvSpPr/>
      </xdr:nvSpPr>
      <xdr:spPr>
        <a:xfrm>
          <a:off x="8699500" y="663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xdr:cNvSpPr/>
      </xdr:nvSpPr>
      <xdr:spPr>
        <a:xfrm>
          <a:off x="7810500" y="66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2" name="フローチャート: 判断 121"/>
        <xdr:cNvSpPr/>
      </xdr:nvSpPr>
      <xdr:spPr>
        <a:xfrm>
          <a:off x="6921500" y="66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62395</xdr:rowOff>
    </xdr:from>
    <xdr:to>
      <xdr:col>55</xdr:col>
      <xdr:colOff>50800</xdr:colOff>
      <xdr:row>38</xdr:row>
      <xdr:rowOff>163995</xdr:rowOff>
    </xdr:to>
    <xdr:sp macro="" textlink="">
      <xdr:nvSpPr>
        <xdr:cNvPr id="128" name="楕円 127"/>
        <xdr:cNvSpPr/>
      </xdr:nvSpPr>
      <xdr:spPr>
        <a:xfrm>
          <a:off x="10426700" y="6577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85272</xdr:rowOff>
    </xdr:from>
    <xdr:ext cx="534377" cy="259045"/>
    <xdr:sp macro="" textlink="">
      <xdr:nvSpPr>
        <xdr:cNvPr id="129" name="【道路】&#10;一人当たり延長該当値テキスト"/>
        <xdr:cNvSpPr txBox="1"/>
      </xdr:nvSpPr>
      <xdr:spPr>
        <a:xfrm>
          <a:off x="10515600" y="6428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74435</xdr:rowOff>
    </xdr:from>
    <xdr:to>
      <xdr:col>50</xdr:col>
      <xdr:colOff>165100</xdr:colOff>
      <xdr:row>39</xdr:row>
      <xdr:rowOff>4585</xdr:rowOff>
    </xdr:to>
    <xdr:sp macro="" textlink="">
      <xdr:nvSpPr>
        <xdr:cNvPr id="130" name="楕円 129"/>
        <xdr:cNvSpPr/>
      </xdr:nvSpPr>
      <xdr:spPr>
        <a:xfrm>
          <a:off x="9588500" y="658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113195</xdr:rowOff>
    </xdr:from>
    <xdr:to>
      <xdr:col>55</xdr:col>
      <xdr:colOff>0</xdr:colOff>
      <xdr:row>38</xdr:row>
      <xdr:rowOff>125235</xdr:rowOff>
    </xdr:to>
    <xdr:cxnSp macro="">
      <xdr:nvCxnSpPr>
        <xdr:cNvPr id="131" name="直線コネクタ 130"/>
        <xdr:cNvCxnSpPr/>
      </xdr:nvCxnSpPr>
      <xdr:spPr>
        <a:xfrm flipV="1">
          <a:off x="9639300" y="6628295"/>
          <a:ext cx="838200" cy="12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85751</xdr:rowOff>
    </xdr:from>
    <xdr:to>
      <xdr:col>46</xdr:col>
      <xdr:colOff>38100</xdr:colOff>
      <xdr:row>39</xdr:row>
      <xdr:rowOff>15901</xdr:rowOff>
    </xdr:to>
    <xdr:sp macro="" textlink="">
      <xdr:nvSpPr>
        <xdr:cNvPr id="132" name="楕円 131"/>
        <xdr:cNvSpPr/>
      </xdr:nvSpPr>
      <xdr:spPr>
        <a:xfrm>
          <a:off x="8699500" y="6600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125235</xdr:rowOff>
    </xdr:from>
    <xdr:to>
      <xdr:col>50</xdr:col>
      <xdr:colOff>114300</xdr:colOff>
      <xdr:row>38</xdr:row>
      <xdr:rowOff>136551</xdr:rowOff>
    </xdr:to>
    <xdr:cxnSp macro="">
      <xdr:nvCxnSpPr>
        <xdr:cNvPr id="133" name="直線コネクタ 132"/>
        <xdr:cNvCxnSpPr/>
      </xdr:nvCxnSpPr>
      <xdr:spPr>
        <a:xfrm flipV="1">
          <a:off x="8750300" y="6640335"/>
          <a:ext cx="889000" cy="11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96380</xdr:rowOff>
    </xdr:from>
    <xdr:to>
      <xdr:col>41</xdr:col>
      <xdr:colOff>101600</xdr:colOff>
      <xdr:row>39</xdr:row>
      <xdr:rowOff>26530</xdr:rowOff>
    </xdr:to>
    <xdr:sp macro="" textlink="">
      <xdr:nvSpPr>
        <xdr:cNvPr id="134" name="楕円 133"/>
        <xdr:cNvSpPr/>
      </xdr:nvSpPr>
      <xdr:spPr>
        <a:xfrm>
          <a:off x="7810500" y="661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136551</xdr:rowOff>
    </xdr:from>
    <xdr:to>
      <xdr:col>45</xdr:col>
      <xdr:colOff>177800</xdr:colOff>
      <xdr:row>38</xdr:row>
      <xdr:rowOff>147180</xdr:rowOff>
    </xdr:to>
    <xdr:cxnSp macro="">
      <xdr:nvCxnSpPr>
        <xdr:cNvPr id="135" name="直線コネクタ 134"/>
        <xdr:cNvCxnSpPr/>
      </xdr:nvCxnSpPr>
      <xdr:spPr>
        <a:xfrm flipV="1">
          <a:off x="7861300" y="6651651"/>
          <a:ext cx="889000" cy="1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105829</xdr:rowOff>
    </xdr:from>
    <xdr:to>
      <xdr:col>36</xdr:col>
      <xdr:colOff>165100</xdr:colOff>
      <xdr:row>39</xdr:row>
      <xdr:rowOff>35979</xdr:rowOff>
    </xdr:to>
    <xdr:sp macro="" textlink="">
      <xdr:nvSpPr>
        <xdr:cNvPr id="136" name="楕円 135"/>
        <xdr:cNvSpPr/>
      </xdr:nvSpPr>
      <xdr:spPr>
        <a:xfrm>
          <a:off x="6921500" y="6620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147180</xdr:rowOff>
    </xdr:from>
    <xdr:to>
      <xdr:col>41</xdr:col>
      <xdr:colOff>50800</xdr:colOff>
      <xdr:row>38</xdr:row>
      <xdr:rowOff>156629</xdr:rowOff>
    </xdr:to>
    <xdr:cxnSp macro="">
      <xdr:nvCxnSpPr>
        <xdr:cNvPr id="137" name="直線コネクタ 136"/>
        <xdr:cNvCxnSpPr/>
      </xdr:nvCxnSpPr>
      <xdr:spPr>
        <a:xfrm flipV="1">
          <a:off x="6972300" y="6662280"/>
          <a:ext cx="889000" cy="9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82046</xdr:rowOff>
    </xdr:from>
    <xdr:ext cx="534377" cy="259045"/>
    <xdr:sp macro="" textlink="">
      <xdr:nvSpPr>
        <xdr:cNvPr id="138" name="n_1aveValue【道路】&#10;一人当たり延長"/>
        <xdr:cNvSpPr txBox="1"/>
      </xdr:nvSpPr>
      <xdr:spPr>
        <a:xfrm>
          <a:off x="9359411" y="676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42041</xdr:rowOff>
    </xdr:from>
    <xdr:ext cx="534377" cy="259045"/>
    <xdr:sp macro="" textlink="">
      <xdr:nvSpPr>
        <xdr:cNvPr id="139" name="n_2aveValue【道路】&#10;一人当たり延長"/>
        <xdr:cNvSpPr txBox="1"/>
      </xdr:nvSpPr>
      <xdr:spPr>
        <a:xfrm>
          <a:off x="8483111" y="672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39031</xdr:rowOff>
    </xdr:from>
    <xdr:ext cx="534377" cy="259045"/>
    <xdr:sp macro="" textlink="">
      <xdr:nvSpPr>
        <xdr:cNvPr id="140" name="n_3aveValue【道路】&#10;一人当たり延長"/>
        <xdr:cNvSpPr txBox="1"/>
      </xdr:nvSpPr>
      <xdr:spPr>
        <a:xfrm>
          <a:off x="7594111" y="672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90505</xdr:rowOff>
    </xdr:from>
    <xdr:ext cx="534377" cy="259045"/>
    <xdr:sp macro="" textlink="">
      <xdr:nvSpPr>
        <xdr:cNvPr id="141" name="n_4aveValue【道路】&#10;一人当たり延長"/>
        <xdr:cNvSpPr txBox="1"/>
      </xdr:nvSpPr>
      <xdr:spPr>
        <a:xfrm>
          <a:off x="6705111" y="677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21112</xdr:rowOff>
    </xdr:from>
    <xdr:ext cx="534377" cy="259045"/>
    <xdr:sp macro="" textlink="">
      <xdr:nvSpPr>
        <xdr:cNvPr id="142" name="n_1mainValue【道路】&#10;一人当たり延長"/>
        <xdr:cNvSpPr txBox="1"/>
      </xdr:nvSpPr>
      <xdr:spPr>
        <a:xfrm>
          <a:off x="9359411" y="6364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32428</xdr:rowOff>
    </xdr:from>
    <xdr:ext cx="534377" cy="259045"/>
    <xdr:sp macro="" textlink="">
      <xdr:nvSpPr>
        <xdr:cNvPr id="143" name="n_2mainValue【道路】&#10;一人当たり延長"/>
        <xdr:cNvSpPr txBox="1"/>
      </xdr:nvSpPr>
      <xdr:spPr>
        <a:xfrm>
          <a:off x="8483111" y="6376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43057</xdr:rowOff>
    </xdr:from>
    <xdr:ext cx="534377" cy="259045"/>
    <xdr:sp macro="" textlink="">
      <xdr:nvSpPr>
        <xdr:cNvPr id="144" name="n_3mainValue【道路】&#10;一人当たり延長"/>
        <xdr:cNvSpPr txBox="1"/>
      </xdr:nvSpPr>
      <xdr:spPr>
        <a:xfrm>
          <a:off x="7594111" y="6386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52506</xdr:rowOff>
    </xdr:from>
    <xdr:ext cx="534377" cy="259045"/>
    <xdr:sp macro="" textlink="">
      <xdr:nvSpPr>
        <xdr:cNvPr id="145" name="n_4mainValue【道路】&#10;一人当たり延長"/>
        <xdr:cNvSpPr txBox="1"/>
      </xdr:nvSpPr>
      <xdr:spPr>
        <a:xfrm>
          <a:off x="6705111" y="6396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xdr:cNvCxnSpPr/>
      </xdr:nvCxnSpPr>
      <xdr:spPr>
        <a:xfrm flipV="1">
          <a:off x="4634865" y="9548949"/>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xdr:cNvSpPr txBox="1"/>
      </xdr:nvSpPr>
      <xdr:spPr>
        <a:xfrm>
          <a:off x="4673600" y="1094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xdr:cNvCxnSpPr/>
      </xdr:nvCxnSpPr>
      <xdr:spPr>
        <a:xfrm>
          <a:off x="4546600" y="1094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xdr:cNvSpPr txBox="1"/>
      </xdr:nvSpPr>
      <xdr:spPr>
        <a:xfrm>
          <a:off x="4673600" y="932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156227</xdr:rowOff>
    </xdr:from>
    <xdr:ext cx="405111" cy="259045"/>
    <xdr:sp macro="" textlink="">
      <xdr:nvSpPr>
        <xdr:cNvPr id="176" name="【橋りょう・トンネル】&#10;有形固定資産減価償却率平均値テキスト"/>
        <xdr:cNvSpPr txBox="1"/>
      </xdr:nvSpPr>
      <xdr:spPr>
        <a:xfrm>
          <a:off x="4673600" y="10443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xdr:cNvSpPr/>
      </xdr:nvSpPr>
      <xdr:spPr>
        <a:xfrm>
          <a:off x="4584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xdr:cNvSpPr/>
      </xdr:nvSpPr>
      <xdr:spPr>
        <a:xfrm>
          <a:off x="2857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xdr:cNvSpPr/>
      </xdr:nvSpPr>
      <xdr:spPr>
        <a:xfrm>
          <a:off x="1079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1451</xdr:rowOff>
    </xdr:from>
    <xdr:to>
      <xdr:col>24</xdr:col>
      <xdr:colOff>114300</xdr:colOff>
      <xdr:row>60</xdr:row>
      <xdr:rowOff>103051</xdr:rowOff>
    </xdr:to>
    <xdr:sp macro="" textlink="">
      <xdr:nvSpPr>
        <xdr:cNvPr id="187" name="楕円 186"/>
        <xdr:cNvSpPr/>
      </xdr:nvSpPr>
      <xdr:spPr>
        <a:xfrm>
          <a:off x="4584700" y="1028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24328</xdr:rowOff>
    </xdr:from>
    <xdr:ext cx="405111" cy="259045"/>
    <xdr:sp macro="" textlink="">
      <xdr:nvSpPr>
        <xdr:cNvPr id="188" name="【橋りょう・トンネル】&#10;有形固定資産減価償却率該当値テキスト"/>
        <xdr:cNvSpPr txBox="1"/>
      </xdr:nvSpPr>
      <xdr:spPr>
        <a:xfrm>
          <a:off x="4673600" y="10139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154940</xdr:rowOff>
    </xdr:from>
    <xdr:to>
      <xdr:col>20</xdr:col>
      <xdr:colOff>38100</xdr:colOff>
      <xdr:row>60</xdr:row>
      <xdr:rowOff>85090</xdr:rowOff>
    </xdr:to>
    <xdr:sp macro="" textlink="">
      <xdr:nvSpPr>
        <xdr:cNvPr id="189" name="楕円 188"/>
        <xdr:cNvSpPr/>
      </xdr:nvSpPr>
      <xdr:spPr>
        <a:xfrm>
          <a:off x="3746500" y="1027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34290</xdr:rowOff>
    </xdr:from>
    <xdr:to>
      <xdr:col>24</xdr:col>
      <xdr:colOff>63500</xdr:colOff>
      <xdr:row>60</xdr:row>
      <xdr:rowOff>52251</xdr:rowOff>
    </xdr:to>
    <xdr:cxnSp macro="">
      <xdr:nvCxnSpPr>
        <xdr:cNvPr id="190" name="直線コネクタ 189"/>
        <xdr:cNvCxnSpPr/>
      </xdr:nvCxnSpPr>
      <xdr:spPr>
        <a:xfrm>
          <a:off x="3797300" y="10321290"/>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156573</xdr:rowOff>
    </xdr:from>
    <xdr:to>
      <xdr:col>15</xdr:col>
      <xdr:colOff>101600</xdr:colOff>
      <xdr:row>60</xdr:row>
      <xdr:rowOff>86723</xdr:rowOff>
    </xdr:to>
    <xdr:sp macro="" textlink="">
      <xdr:nvSpPr>
        <xdr:cNvPr id="191" name="楕円 190"/>
        <xdr:cNvSpPr/>
      </xdr:nvSpPr>
      <xdr:spPr>
        <a:xfrm>
          <a:off x="2857500" y="1027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34290</xdr:rowOff>
    </xdr:from>
    <xdr:to>
      <xdr:col>19</xdr:col>
      <xdr:colOff>177800</xdr:colOff>
      <xdr:row>60</xdr:row>
      <xdr:rowOff>35923</xdr:rowOff>
    </xdr:to>
    <xdr:cxnSp macro="">
      <xdr:nvCxnSpPr>
        <xdr:cNvPr id="192" name="直線コネクタ 191"/>
        <xdr:cNvCxnSpPr/>
      </xdr:nvCxnSpPr>
      <xdr:spPr>
        <a:xfrm flipV="1">
          <a:off x="2908300" y="10321290"/>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168003</xdr:rowOff>
    </xdr:from>
    <xdr:to>
      <xdr:col>10</xdr:col>
      <xdr:colOff>165100</xdr:colOff>
      <xdr:row>60</xdr:row>
      <xdr:rowOff>98153</xdr:rowOff>
    </xdr:to>
    <xdr:sp macro="" textlink="">
      <xdr:nvSpPr>
        <xdr:cNvPr id="193" name="楕円 192"/>
        <xdr:cNvSpPr/>
      </xdr:nvSpPr>
      <xdr:spPr>
        <a:xfrm>
          <a:off x="1968500" y="1028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35923</xdr:rowOff>
    </xdr:from>
    <xdr:to>
      <xdr:col>15</xdr:col>
      <xdr:colOff>50800</xdr:colOff>
      <xdr:row>60</xdr:row>
      <xdr:rowOff>47353</xdr:rowOff>
    </xdr:to>
    <xdr:cxnSp macro="">
      <xdr:nvCxnSpPr>
        <xdr:cNvPr id="194" name="直線コネクタ 193"/>
        <xdr:cNvCxnSpPr/>
      </xdr:nvCxnSpPr>
      <xdr:spPr>
        <a:xfrm flipV="1">
          <a:off x="2019300" y="10322923"/>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154940</xdr:rowOff>
    </xdr:from>
    <xdr:to>
      <xdr:col>6</xdr:col>
      <xdr:colOff>38100</xdr:colOff>
      <xdr:row>60</xdr:row>
      <xdr:rowOff>85090</xdr:rowOff>
    </xdr:to>
    <xdr:sp macro="" textlink="">
      <xdr:nvSpPr>
        <xdr:cNvPr id="195" name="楕円 194"/>
        <xdr:cNvSpPr/>
      </xdr:nvSpPr>
      <xdr:spPr>
        <a:xfrm>
          <a:off x="1079500" y="1027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34290</xdr:rowOff>
    </xdr:from>
    <xdr:to>
      <xdr:col>10</xdr:col>
      <xdr:colOff>114300</xdr:colOff>
      <xdr:row>60</xdr:row>
      <xdr:rowOff>47353</xdr:rowOff>
    </xdr:to>
    <xdr:cxnSp macro="">
      <xdr:nvCxnSpPr>
        <xdr:cNvPr id="196" name="直線コネクタ 195"/>
        <xdr:cNvCxnSpPr/>
      </xdr:nvCxnSpPr>
      <xdr:spPr>
        <a:xfrm>
          <a:off x="1130300" y="10321290"/>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79483</xdr:rowOff>
    </xdr:from>
    <xdr:ext cx="405111" cy="259045"/>
    <xdr:sp macro="" textlink="">
      <xdr:nvSpPr>
        <xdr:cNvPr id="197" name="n_1aveValue【橋りょう・トンネル】&#10;有形固定資産減価償却率"/>
        <xdr:cNvSpPr txBox="1"/>
      </xdr:nvSpPr>
      <xdr:spPr>
        <a:xfrm>
          <a:off x="358204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51724</xdr:rowOff>
    </xdr:from>
    <xdr:ext cx="405111" cy="259045"/>
    <xdr:sp macro="" textlink="">
      <xdr:nvSpPr>
        <xdr:cNvPr id="198" name="n_2aveValue【橋りょう・トンネル】&#10;有形固定資産減価償却率"/>
        <xdr:cNvSpPr txBox="1"/>
      </xdr:nvSpPr>
      <xdr:spPr>
        <a:xfrm>
          <a:off x="2705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macro="" textlink="">
      <xdr:nvSpPr>
        <xdr:cNvPr id="199" name="n_3aveValue【橋りょう・トンネル】&#10;有形固定資産減価償却率"/>
        <xdr:cNvSpPr txBox="1"/>
      </xdr:nvSpPr>
      <xdr:spPr>
        <a:xfrm>
          <a:off x="1816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30497</xdr:rowOff>
    </xdr:from>
    <xdr:ext cx="405111" cy="259045"/>
    <xdr:sp macro="" textlink="">
      <xdr:nvSpPr>
        <xdr:cNvPr id="200" name="n_4aveValue【橋りょう・トンネル】&#10;有形固定資産減価償却率"/>
        <xdr:cNvSpPr txBox="1"/>
      </xdr:nvSpPr>
      <xdr:spPr>
        <a:xfrm>
          <a:off x="927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101617</xdr:rowOff>
    </xdr:from>
    <xdr:ext cx="405111" cy="259045"/>
    <xdr:sp macro="" textlink="">
      <xdr:nvSpPr>
        <xdr:cNvPr id="201" name="n_1mainValue【橋りょう・トンネル】&#10;有形固定資産減価償却率"/>
        <xdr:cNvSpPr txBox="1"/>
      </xdr:nvSpPr>
      <xdr:spPr>
        <a:xfrm>
          <a:off x="35820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103250</xdr:rowOff>
    </xdr:from>
    <xdr:ext cx="405111" cy="259045"/>
    <xdr:sp macro="" textlink="">
      <xdr:nvSpPr>
        <xdr:cNvPr id="202" name="n_2mainValue【橋りょう・トンネル】&#10;有形固定資産減価償却率"/>
        <xdr:cNvSpPr txBox="1"/>
      </xdr:nvSpPr>
      <xdr:spPr>
        <a:xfrm>
          <a:off x="2705744" y="10047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114680</xdr:rowOff>
    </xdr:from>
    <xdr:ext cx="405111" cy="259045"/>
    <xdr:sp macro="" textlink="">
      <xdr:nvSpPr>
        <xdr:cNvPr id="203" name="n_3mainValue【橋りょう・トンネル】&#10;有形固定資産減価償却率"/>
        <xdr:cNvSpPr txBox="1"/>
      </xdr:nvSpPr>
      <xdr:spPr>
        <a:xfrm>
          <a:off x="1816744" y="10058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101617</xdr:rowOff>
    </xdr:from>
    <xdr:ext cx="405111" cy="259045"/>
    <xdr:sp macro="" textlink="">
      <xdr:nvSpPr>
        <xdr:cNvPr id="204" name="n_4mainValue【橋りょう・トンネル】&#10;有形固定資産減価償却率"/>
        <xdr:cNvSpPr txBox="1"/>
      </xdr:nvSpPr>
      <xdr:spPr>
        <a:xfrm>
          <a:off x="9277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xdr:cNvCxnSpPr/>
      </xdr:nvCxnSpPr>
      <xdr:spPr>
        <a:xfrm flipV="1">
          <a:off x="10476865" y="9554411"/>
          <a:ext cx="0" cy="1476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xdr:cNvSpPr txBox="1"/>
      </xdr:nvSpPr>
      <xdr:spPr>
        <a:xfrm>
          <a:off x="10515600" y="1103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xdr:cNvCxnSpPr/>
      </xdr:nvCxnSpPr>
      <xdr:spPr>
        <a:xfrm>
          <a:off x="10388600" y="11030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xdr:cNvSpPr txBox="1"/>
      </xdr:nvSpPr>
      <xdr:spPr>
        <a:xfrm>
          <a:off x="10515600" y="9329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xdr:cNvCxnSpPr/>
      </xdr:nvCxnSpPr>
      <xdr:spPr>
        <a:xfrm>
          <a:off x="10388600" y="9554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120897</xdr:rowOff>
    </xdr:from>
    <xdr:ext cx="599010" cy="259045"/>
    <xdr:sp macro="" textlink="">
      <xdr:nvSpPr>
        <xdr:cNvPr id="233" name="【橋りょう・トンネル】&#10;一人当たり有形固定資産（償却資産）額平均値テキスト"/>
        <xdr:cNvSpPr txBox="1"/>
      </xdr:nvSpPr>
      <xdr:spPr>
        <a:xfrm>
          <a:off x="10515600" y="10579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xdr:cNvSpPr/>
      </xdr:nvSpPr>
      <xdr:spPr>
        <a:xfrm>
          <a:off x="10426700" y="1072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xdr:cNvSpPr/>
      </xdr:nvSpPr>
      <xdr:spPr>
        <a:xfrm>
          <a:off x="9588500" y="1073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xdr:cNvSpPr/>
      </xdr:nvSpPr>
      <xdr:spPr>
        <a:xfrm>
          <a:off x="8699500" y="1072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xdr:cNvSpPr/>
      </xdr:nvSpPr>
      <xdr:spPr>
        <a:xfrm>
          <a:off x="7810500" y="1072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38" name="フローチャート: 判断 237"/>
        <xdr:cNvSpPr/>
      </xdr:nvSpPr>
      <xdr:spPr>
        <a:xfrm>
          <a:off x="6921500" y="107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159483</xdr:rowOff>
    </xdr:from>
    <xdr:to>
      <xdr:col>55</xdr:col>
      <xdr:colOff>50800</xdr:colOff>
      <xdr:row>63</xdr:row>
      <xdr:rowOff>89633</xdr:rowOff>
    </xdr:to>
    <xdr:sp macro="" textlink="">
      <xdr:nvSpPr>
        <xdr:cNvPr id="244" name="楕円 243"/>
        <xdr:cNvSpPr/>
      </xdr:nvSpPr>
      <xdr:spPr>
        <a:xfrm>
          <a:off x="10426700" y="10789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137910</xdr:rowOff>
    </xdr:from>
    <xdr:ext cx="599010" cy="259045"/>
    <xdr:sp macro="" textlink="">
      <xdr:nvSpPr>
        <xdr:cNvPr id="245" name="【橋りょう・トンネル】&#10;一人当たり有形固定資産（償却資産）額該当値テキスト"/>
        <xdr:cNvSpPr txBox="1"/>
      </xdr:nvSpPr>
      <xdr:spPr>
        <a:xfrm>
          <a:off x="10515600" y="10767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165973</xdr:rowOff>
    </xdr:from>
    <xdr:to>
      <xdr:col>50</xdr:col>
      <xdr:colOff>165100</xdr:colOff>
      <xdr:row>63</xdr:row>
      <xdr:rowOff>96123</xdr:rowOff>
    </xdr:to>
    <xdr:sp macro="" textlink="">
      <xdr:nvSpPr>
        <xdr:cNvPr id="246" name="楕円 245"/>
        <xdr:cNvSpPr/>
      </xdr:nvSpPr>
      <xdr:spPr>
        <a:xfrm>
          <a:off x="9588500" y="10795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38833</xdr:rowOff>
    </xdr:from>
    <xdr:to>
      <xdr:col>55</xdr:col>
      <xdr:colOff>0</xdr:colOff>
      <xdr:row>63</xdr:row>
      <xdr:rowOff>45323</xdr:rowOff>
    </xdr:to>
    <xdr:cxnSp macro="">
      <xdr:nvCxnSpPr>
        <xdr:cNvPr id="247" name="直線コネクタ 246"/>
        <xdr:cNvCxnSpPr/>
      </xdr:nvCxnSpPr>
      <xdr:spPr>
        <a:xfrm flipV="1">
          <a:off x="9639300" y="10840183"/>
          <a:ext cx="838200" cy="6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5109</xdr:rowOff>
    </xdr:from>
    <xdr:to>
      <xdr:col>46</xdr:col>
      <xdr:colOff>38100</xdr:colOff>
      <xdr:row>63</xdr:row>
      <xdr:rowOff>106709</xdr:rowOff>
    </xdr:to>
    <xdr:sp macro="" textlink="">
      <xdr:nvSpPr>
        <xdr:cNvPr id="248" name="楕円 247"/>
        <xdr:cNvSpPr/>
      </xdr:nvSpPr>
      <xdr:spPr>
        <a:xfrm>
          <a:off x="8699500" y="10806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45323</xdr:rowOff>
    </xdr:from>
    <xdr:to>
      <xdr:col>50</xdr:col>
      <xdr:colOff>114300</xdr:colOff>
      <xdr:row>63</xdr:row>
      <xdr:rowOff>55909</xdr:rowOff>
    </xdr:to>
    <xdr:cxnSp macro="">
      <xdr:nvCxnSpPr>
        <xdr:cNvPr id="249" name="直線コネクタ 248"/>
        <xdr:cNvCxnSpPr/>
      </xdr:nvCxnSpPr>
      <xdr:spPr>
        <a:xfrm flipV="1">
          <a:off x="8750300" y="10846673"/>
          <a:ext cx="889000" cy="10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16671</xdr:rowOff>
    </xdr:from>
    <xdr:to>
      <xdr:col>41</xdr:col>
      <xdr:colOff>101600</xdr:colOff>
      <xdr:row>63</xdr:row>
      <xdr:rowOff>118271</xdr:rowOff>
    </xdr:to>
    <xdr:sp macro="" textlink="">
      <xdr:nvSpPr>
        <xdr:cNvPr id="250" name="楕円 249"/>
        <xdr:cNvSpPr/>
      </xdr:nvSpPr>
      <xdr:spPr>
        <a:xfrm>
          <a:off x="7810500" y="1081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55909</xdr:rowOff>
    </xdr:from>
    <xdr:to>
      <xdr:col>45</xdr:col>
      <xdr:colOff>177800</xdr:colOff>
      <xdr:row>63</xdr:row>
      <xdr:rowOff>67471</xdr:rowOff>
    </xdr:to>
    <xdr:cxnSp macro="">
      <xdr:nvCxnSpPr>
        <xdr:cNvPr id="251" name="直線コネクタ 250"/>
        <xdr:cNvCxnSpPr/>
      </xdr:nvCxnSpPr>
      <xdr:spPr>
        <a:xfrm flipV="1">
          <a:off x="7861300" y="10857259"/>
          <a:ext cx="889000" cy="11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22537</xdr:rowOff>
    </xdr:from>
    <xdr:to>
      <xdr:col>36</xdr:col>
      <xdr:colOff>165100</xdr:colOff>
      <xdr:row>63</xdr:row>
      <xdr:rowOff>124137</xdr:rowOff>
    </xdr:to>
    <xdr:sp macro="" textlink="">
      <xdr:nvSpPr>
        <xdr:cNvPr id="252" name="楕円 251"/>
        <xdr:cNvSpPr/>
      </xdr:nvSpPr>
      <xdr:spPr>
        <a:xfrm>
          <a:off x="6921500" y="10823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67471</xdr:rowOff>
    </xdr:from>
    <xdr:to>
      <xdr:col>41</xdr:col>
      <xdr:colOff>50800</xdr:colOff>
      <xdr:row>63</xdr:row>
      <xdr:rowOff>73337</xdr:rowOff>
    </xdr:to>
    <xdr:cxnSp macro="">
      <xdr:nvCxnSpPr>
        <xdr:cNvPr id="253" name="直線コネクタ 252"/>
        <xdr:cNvCxnSpPr/>
      </xdr:nvCxnSpPr>
      <xdr:spPr>
        <a:xfrm flipV="1">
          <a:off x="6972300" y="10868821"/>
          <a:ext cx="889000" cy="5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47895</xdr:rowOff>
    </xdr:from>
    <xdr:ext cx="599010" cy="259045"/>
    <xdr:sp macro="" textlink="">
      <xdr:nvSpPr>
        <xdr:cNvPr id="254" name="n_1aveValue【橋りょう・トンネル】&#10;一人当たり有形固定資産（償却資産）額"/>
        <xdr:cNvSpPr txBox="1"/>
      </xdr:nvSpPr>
      <xdr:spPr>
        <a:xfrm>
          <a:off x="9327095" y="10506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45614</xdr:rowOff>
    </xdr:from>
    <xdr:ext cx="599010" cy="259045"/>
    <xdr:sp macro="" textlink="">
      <xdr:nvSpPr>
        <xdr:cNvPr id="255" name="n_2aveValue【橋りょう・トンネル】&#10;一人当たり有形固定資産（償却資産）額"/>
        <xdr:cNvSpPr txBox="1"/>
      </xdr:nvSpPr>
      <xdr:spPr>
        <a:xfrm>
          <a:off x="8450795" y="10504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42753</xdr:rowOff>
    </xdr:from>
    <xdr:ext cx="599010" cy="259045"/>
    <xdr:sp macro="" textlink="">
      <xdr:nvSpPr>
        <xdr:cNvPr id="256" name="n_3aveValue【橋りょう・トンネル】&#10;一人当たり有形固定資産（償却資産）額"/>
        <xdr:cNvSpPr txBox="1"/>
      </xdr:nvSpPr>
      <xdr:spPr>
        <a:xfrm>
          <a:off x="7561795" y="10501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58521</xdr:rowOff>
    </xdr:from>
    <xdr:ext cx="599010" cy="259045"/>
    <xdr:sp macro="" textlink="">
      <xdr:nvSpPr>
        <xdr:cNvPr id="257" name="n_4aveValue【橋りょう・トンネル】&#10;一人当たり有形固定資産（償却資産）額"/>
        <xdr:cNvSpPr txBox="1"/>
      </xdr:nvSpPr>
      <xdr:spPr>
        <a:xfrm>
          <a:off x="6672795" y="10516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87250</xdr:rowOff>
    </xdr:from>
    <xdr:ext cx="599010" cy="259045"/>
    <xdr:sp macro="" textlink="">
      <xdr:nvSpPr>
        <xdr:cNvPr id="258" name="n_1mainValue【橋りょう・トンネル】&#10;一人当たり有形固定資産（償却資産）額"/>
        <xdr:cNvSpPr txBox="1"/>
      </xdr:nvSpPr>
      <xdr:spPr>
        <a:xfrm>
          <a:off x="9327095" y="10888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97836</xdr:rowOff>
    </xdr:from>
    <xdr:ext cx="599010" cy="259045"/>
    <xdr:sp macro="" textlink="">
      <xdr:nvSpPr>
        <xdr:cNvPr id="259" name="n_2mainValue【橋りょう・トンネル】&#10;一人当たり有形固定資産（償却資産）額"/>
        <xdr:cNvSpPr txBox="1"/>
      </xdr:nvSpPr>
      <xdr:spPr>
        <a:xfrm>
          <a:off x="8450795" y="10899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109398</xdr:rowOff>
    </xdr:from>
    <xdr:ext cx="599010" cy="259045"/>
    <xdr:sp macro="" textlink="">
      <xdr:nvSpPr>
        <xdr:cNvPr id="260" name="n_3mainValue【橋りょう・トンネル】&#10;一人当たり有形固定資産（償却資産）額"/>
        <xdr:cNvSpPr txBox="1"/>
      </xdr:nvSpPr>
      <xdr:spPr>
        <a:xfrm>
          <a:off x="7561795" y="10910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115264</xdr:rowOff>
    </xdr:from>
    <xdr:ext cx="599010" cy="259045"/>
    <xdr:sp macro="" textlink="">
      <xdr:nvSpPr>
        <xdr:cNvPr id="261" name="n_4mainValue【橋りょう・トンネル】&#10;一人当たり有形固定資産（償却資産）額"/>
        <xdr:cNvSpPr txBox="1"/>
      </xdr:nvSpPr>
      <xdr:spPr>
        <a:xfrm>
          <a:off x="6672795" y="10916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xdr:cNvCxnSpPr/>
      </xdr:nvCxnSpPr>
      <xdr:spPr>
        <a:xfrm flipV="1">
          <a:off x="4634865" y="13600937"/>
          <a:ext cx="0" cy="1181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xdr:cNvSpPr txBox="1"/>
      </xdr:nvSpPr>
      <xdr:spPr>
        <a:xfrm>
          <a:off x="4673600" y="1337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xdr:cNvCxnSpPr/>
      </xdr:nvCxnSpPr>
      <xdr:spPr>
        <a:xfrm>
          <a:off x="4546600" y="1360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89" name="【公営住宅】&#10;有形固定資産減価償却率平均値テキスト"/>
        <xdr:cNvSpPr txBox="1"/>
      </xdr:nvSpPr>
      <xdr:spPr>
        <a:xfrm>
          <a:off x="4673600" y="14104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xdr:cNvSpPr/>
      </xdr:nvSpPr>
      <xdr:spPr>
        <a:xfrm>
          <a:off x="3746500" y="1410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xdr:cNvSpPr/>
      </xdr:nvSpPr>
      <xdr:spPr>
        <a:xfrm>
          <a:off x="2857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xdr:cNvSpPr/>
      </xdr:nvSpPr>
      <xdr:spPr>
        <a:xfrm>
          <a:off x="1968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94" name="フローチャート: 判断 293"/>
        <xdr:cNvSpPr/>
      </xdr:nvSpPr>
      <xdr:spPr>
        <a:xfrm>
          <a:off x="1079500" y="1404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3302</xdr:rowOff>
    </xdr:from>
    <xdr:to>
      <xdr:col>24</xdr:col>
      <xdr:colOff>114300</xdr:colOff>
      <xdr:row>82</xdr:row>
      <xdr:rowOff>104902</xdr:rowOff>
    </xdr:to>
    <xdr:sp macro="" textlink="">
      <xdr:nvSpPr>
        <xdr:cNvPr id="300" name="楕円 299"/>
        <xdr:cNvSpPr/>
      </xdr:nvSpPr>
      <xdr:spPr>
        <a:xfrm>
          <a:off x="4584700" y="1406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26179</xdr:rowOff>
    </xdr:from>
    <xdr:ext cx="405111" cy="259045"/>
    <xdr:sp macro="" textlink="">
      <xdr:nvSpPr>
        <xdr:cNvPr id="301" name="【公営住宅】&#10;有形固定資産減価償却率該当値テキスト"/>
        <xdr:cNvSpPr txBox="1"/>
      </xdr:nvSpPr>
      <xdr:spPr>
        <a:xfrm>
          <a:off x="4673600" y="13913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135889</xdr:rowOff>
    </xdr:from>
    <xdr:to>
      <xdr:col>20</xdr:col>
      <xdr:colOff>38100</xdr:colOff>
      <xdr:row>82</xdr:row>
      <xdr:rowOff>66039</xdr:rowOff>
    </xdr:to>
    <xdr:sp macro="" textlink="">
      <xdr:nvSpPr>
        <xdr:cNvPr id="302" name="楕円 301"/>
        <xdr:cNvSpPr/>
      </xdr:nvSpPr>
      <xdr:spPr>
        <a:xfrm>
          <a:off x="37465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15239</xdr:rowOff>
    </xdr:from>
    <xdr:to>
      <xdr:col>24</xdr:col>
      <xdr:colOff>63500</xdr:colOff>
      <xdr:row>82</xdr:row>
      <xdr:rowOff>54102</xdr:rowOff>
    </xdr:to>
    <xdr:cxnSp macro="">
      <xdr:nvCxnSpPr>
        <xdr:cNvPr id="303" name="直線コネクタ 302"/>
        <xdr:cNvCxnSpPr/>
      </xdr:nvCxnSpPr>
      <xdr:spPr>
        <a:xfrm>
          <a:off x="3797300" y="14074139"/>
          <a:ext cx="83820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97028</xdr:rowOff>
    </xdr:from>
    <xdr:to>
      <xdr:col>15</xdr:col>
      <xdr:colOff>101600</xdr:colOff>
      <xdr:row>82</xdr:row>
      <xdr:rowOff>27178</xdr:rowOff>
    </xdr:to>
    <xdr:sp macro="" textlink="">
      <xdr:nvSpPr>
        <xdr:cNvPr id="304" name="楕円 303"/>
        <xdr:cNvSpPr/>
      </xdr:nvSpPr>
      <xdr:spPr>
        <a:xfrm>
          <a:off x="2857500" y="1398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147828</xdr:rowOff>
    </xdr:from>
    <xdr:to>
      <xdr:col>19</xdr:col>
      <xdr:colOff>177800</xdr:colOff>
      <xdr:row>82</xdr:row>
      <xdr:rowOff>15239</xdr:rowOff>
    </xdr:to>
    <xdr:cxnSp macro="">
      <xdr:nvCxnSpPr>
        <xdr:cNvPr id="305" name="直線コネクタ 304"/>
        <xdr:cNvCxnSpPr/>
      </xdr:nvCxnSpPr>
      <xdr:spPr>
        <a:xfrm>
          <a:off x="2908300" y="14035278"/>
          <a:ext cx="88900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46737</xdr:rowOff>
    </xdr:from>
    <xdr:to>
      <xdr:col>10</xdr:col>
      <xdr:colOff>165100</xdr:colOff>
      <xdr:row>81</xdr:row>
      <xdr:rowOff>148337</xdr:rowOff>
    </xdr:to>
    <xdr:sp macro="" textlink="">
      <xdr:nvSpPr>
        <xdr:cNvPr id="306" name="楕円 305"/>
        <xdr:cNvSpPr/>
      </xdr:nvSpPr>
      <xdr:spPr>
        <a:xfrm>
          <a:off x="1968500" y="13934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97537</xdr:rowOff>
    </xdr:from>
    <xdr:to>
      <xdr:col>15</xdr:col>
      <xdr:colOff>50800</xdr:colOff>
      <xdr:row>81</xdr:row>
      <xdr:rowOff>147828</xdr:rowOff>
    </xdr:to>
    <xdr:cxnSp macro="">
      <xdr:nvCxnSpPr>
        <xdr:cNvPr id="307" name="直線コネクタ 306"/>
        <xdr:cNvCxnSpPr/>
      </xdr:nvCxnSpPr>
      <xdr:spPr>
        <a:xfrm>
          <a:off x="2019300" y="13984987"/>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158750</xdr:rowOff>
    </xdr:from>
    <xdr:to>
      <xdr:col>6</xdr:col>
      <xdr:colOff>38100</xdr:colOff>
      <xdr:row>81</xdr:row>
      <xdr:rowOff>88900</xdr:rowOff>
    </xdr:to>
    <xdr:sp macro="" textlink="">
      <xdr:nvSpPr>
        <xdr:cNvPr id="308" name="楕円 307"/>
        <xdr:cNvSpPr/>
      </xdr:nvSpPr>
      <xdr:spPr>
        <a:xfrm>
          <a:off x="1079500" y="1387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38100</xdr:rowOff>
    </xdr:from>
    <xdr:to>
      <xdr:col>10</xdr:col>
      <xdr:colOff>114300</xdr:colOff>
      <xdr:row>81</xdr:row>
      <xdr:rowOff>97537</xdr:rowOff>
    </xdr:to>
    <xdr:cxnSp macro="">
      <xdr:nvCxnSpPr>
        <xdr:cNvPr id="309" name="直線コネクタ 308"/>
        <xdr:cNvCxnSpPr/>
      </xdr:nvCxnSpPr>
      <xdr:spPr>
        <a:xfrm>
          <a:off x="1130300" y="13925550"/>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141749</xdr:rowOff>
    </xdr:from>
    <xdr:ext cx="405111" cy="259045"/>
    <xdr:sp macro="" textlink="">
      <xdr:nvSpPr>
        <xdr:cNvPr id="310" name="n_1aveValue【公営住宅】&#10;有形固定資産減価償却率"/>
        <xdr:cNvSpPr txBox="1"/>
      </xdr:nvSpPr>
      <xdr:spPr>
        <a:xfrm>
          <a:off x="3582044" y="14200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130319</xdr:rowOff>
    </xdr:from>
    <xdr:ext cx="405111" cy="259045"/>
    <xdr:sp macro="" textlink="">
      <xdr:nvSpPr>
        <xdr:cNvPr id="311" name="n_2aveValue【公営住宅】&#10;有形固定資産減価償却率"/>
        <xdr:cNvSpPr txBox="1"/>
      </xdr:nvSpPr>
      <xdr:spPr>
        <a:xfrm>
          <a:off x="2705744" y="14189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112031</xdr:rowOff>
    </xdr:from>
    <xdr:ext cx="405111" cy="259045"/>
    <xdr:sp macro="" textlink="">
      <xdr:nvSpPr>
        <xdr:cNvPr id="312" name="n_3aveValue【公営住宅】&#10;有形固定資産減価償却率"/>
        <xdr:cNvSpPr txBox="1"/>
      </xdr:nvSpPr>
      <xdr:spPr>
        <a:xfrm>
          <a:off x="1816744" y="1417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75455</xdr:rowOff>
    </xdr:from>
    <xdr:ext cx="405111" cy="259045"/>
    <xdr:sp macro="" textlink="">
      <xdr:nvSpPr>
        <xdr:cNvPr id="313" name="n_4aveValue【公営住宅】&#10;有形固定資産減価償却率"/>
        <xdr:cNvSpPr txBox="1"/>
      </xdr:nvSpPr>
      <xdr:spPr>
        <a:xfrm>
          <a:off x="927744" y="14134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82566</xdr:rowOff>
    </xdr:from>
    <xdr:ext cx="405111" cy="259045"/>
    <xdr:sp macro="" textlink="">
      <xdr:nvSpPr>
        <xdr:cNvPr id="314" name="n_1mainValue【公営住宅】&#10;有形固定資産減価償却率"/>
        <xdr:cNvSpPr txBox="1"/>
      </xdr:nvSpPr>
      <xdr:spPr>
        <a:xfrm>
          <a:off x="35820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43705</xdr:rowOff>
    </xdr:from>
    <xdr:ext cx="405111" cy="259045"/>
    <xdr:sp macro="" textlink="">
      <xdr:nvSpPr>
        <xdr:cNvPr id="315" name="n_2mainValue【公営住宅】&#10;有形固定資産減価償却率"/>
        <xdr:cNvSpPr txBox="1"/>
      </xdr:nvSpPr>
      <xdr:spPr>
        <a:xfrm>
          <a:off x="2705744" y="13759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164864</xdr:rowOff>
    </xdr:from>
    <xdr:ext cx="405111" cy="259045"/>
    <xdr:sp macro="" textlink="">
      <xdr:nvSpPr>
        <xdr:cNvPr id="316" name="n_3mainValue【公営住宅】&#10;有形固定資産減価償却率"/>
        <xdr:cNvSpPr txBox="1"/>
      </xdr:nvSpPr>
      <xdr:spPr>
        <a:xfrm>
          <a:off x="1816744" y="13709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105427</xdr:rowOff>
    </xdr:from>
    <xdr:ext cx="405111" cy="259045"/>
    <xdr:sp macro="" textlink="">
      <xdr:nvSpPr>
        <xdr:cNvPr id="317" name="n_4mainValue【公営住宅】&#10;有形固定資産減価償却率"/>
        <xdr:cNvSpPr txBox="1"/>
      </xdr:nvSpPr>
      <xdr:spPr>
        <a:xfrm>
          <a:off x="927744" y="1364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xdr:cNvCxnSpPr/>
      </xdr:nvCxnSpPr>
      <xdr:spPr>
        <a:xfrm flipV="1">
          <a:off x="10476865" y="13407389"/>
          <a:ext cx="0" cy="1446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xdr:cNvSpPr txBox="1"/>
      </xdr:nvSpPr>
      <xdr:spPr>
        <a:xfrm>
          <a:off x="10515600" y="1318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xdr:cNvCxnSpPr/>
      </xdr:nvCxnSpPr>
      <xdr:spPr>
        <a:xfrm>
          <a:off x="10388600" y="1340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153179</xdr:rowOff>
    </xdr:from>
    <xdr:ext cx="469744" cy="259045"/>
    <xdr:sp macro="" textlink="">
      <xdr:nvSpPr>
        <xdr:cNvPr id="346" name="【公営住宅】&#10;一人当たり面積平均値テキスト"/>
        <xdr:cNvSpPr txBox="1"/>
      </xdr:nvSpPr>
      <xdr:spPr>
        <a:xfrm>
          <a:off x="10515600" y="14383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xdr:cNvSpPr/>
      </xdr:nvSpPr>
      <xdr:spPr>
        <a:xfrm>
          <a:off x="10426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xdr:cNvSpPr/>
      </xdr:nvSpPr>
      <xdr:spPr>
        <a:xfrm>
          <a:off x="9588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xdr:cNvSpPr/>
      </xdr:nvSpPr>
      <xdr:spPr>
        <a:xfrm>
          <a:off x="8699500" y="144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351" name="フローチャート: 判断 350"/>
        <xdr:cNvSpPr/>
      </xdr:nvSpPr>
      <xdr:spPr>
        <a:xfrm>
          <a:off x="6921500" y="14415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17018</xdr:rowOff>
    </xdr:from>
    <xdr:to>
      <xdr:col>55</xdr:col>
      <xdr:colOff>50800</xdr:colOff>
      <xdr:row>83</xdr:row>
      <xdr:rowOff>118618</xdr:rowOff>
    </xdr:to>
    <xdr:sp macro="" textlink="">
      <xdr:nvSpPr>
        <xdr:cNvPr id="357" name="楕円 356"/>
        <xdr:cNvSpPr/>
      </xdr:nvSpPr>
      <xdr:spPr>
        <a:xfrm>
          <a:off x="10426700" y="1424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39895</xdr:rowOff>
    </xdr:from>
    <xdr:ext cx="469744" cy="259045"/>
    <xdr:sp macro="" textlink="">
      <xdr:nvSpPr>
        <xdr:cNvPr id="358" name="【公営住宅】&#10;一人当たり面積該当値テキスト"/>
        <xdr:cNvSpPr txBox="1"/>
      </xdr:nvSpPr>
      <xdr:spPr>
        <a:xfrm>
          <a:off x="10515600" y="14098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27687</xdr:rowOff>
    </xdr:from>
    <xdr:to>
      <xdr:col>50</xdr:col>
      <xdr:colOff>165100</xdr:colOff>
      <xdr:row>83</xdr:row>
      <xdr:rowOff>129287</xdr:rowOff>
    </xdr:to>
    <xdr:sp macro="" textlink="">
      <xdr:nvSpPr>
        <xdr:cNvPr id="359" name="楕円 358"/>
        <xdr:cNvSpPr/>
      </xdr:nvSpPr>
      <xdr:spPr>
        <a:xfrm>
          <a:off x="9588500" y="14258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67818</xdr:rowOff>
    </xdr:from>
    <xdr:to>
      <xdr:col>55</xdr:col>
      <xdr:colOff>0</xdr:colOff>
      <xdr:row>83</xdr:row>
      <xdr:rowOff>78487</xdr:rowOff>
    </xdr:to>
    <xdr:cxnSp macro="">
      <xdr:nvCxnSpPr>
        <xdr:cNvPr id="360" name="直線コネクタ 359"/>
        <xdr:cNvCxnSpPr/>
      </xdr:nvCxnSpPr>
      <xdr:spPr>
        <a:xfrm flipV="1">
          <a:off x="9639300" y="14298168"/>
          <a:ext cx="838200" cy="10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38354</xdr:rowOff>
    </xdr:from>
    <xdr:to>
      <xdr:col>46</xdr:col>
      <xdr:colOff>38100</xdr:colOff>
      <xdr:row>83</xdr:row>
      <xdr:rowOff>139954</xdr:rowOff>
    </xdr:to>
    <xdr:sp macro="" textlink="">
      <xdr:nvSpPr>
        <xdr:cNvPr id="361" name="楕円 360"/>
        <xdr:cNvSpPr/>
      </xdr:nvSpPr>
      <xdr:spPr>
        <a:xfrm>
          <a:off x="8699500" y="1426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78487</xdr:rowOff>
    </xdr:from>
    <xdr:to>
      <xdr:col>50</xdr:col>
      <xdr:colOff>114300</xdr:colOff>
      <xdr:row>83</xdr:row>
      <xdr:rowOff>89154</xdr:rowOff>
    </xdr:to>
    <xdr:cxnSp macro="">
      <xdr:nvCxnSpPr>
        <xdr:cNvPr id="362" name="直線コネクタ 361"/>
        <xdr:cNvCxnSpPr/>
      </xdr:nvCxnSpPr>
      <xdr:spPr>
        <a:xfrm flipV="1">
          <a:off x="8750300" y="14308837"/>
          <a:ext cx="889000" cy="10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34544</xdr:rowOff>
    </xdr:from>
    <xdr:to>
      <xdr:col>41</xdr:col>
      <xdr:colOff>101600</xdr:colOff>
      <xdr:row>83</xdr:row>
      <xdr:rowOff>136144</xdr:rowOff>
    </xdr:to>
    <xdr:sp macro="" textlink="">
      <xdr:nvSpPr>
        <xdr:cNvPr id="363" name="楕円 362"/>
        <xdr:cNvSpPr/>
      </xdr:nvSpPr>
      <xdr:spPr>
        <a:xfrm>
          <a:off x="7810500" y="14264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85344</xdr:rowOff>
    </xdr:from>
    <xdr:to>
      <xdr:col>45</xdr:col>
      <xdr:colOff>177800</xdr:colOff>
      <xdr:row>83</xdr:row>
      <xdr:rowOff>89154</xdr:rowOff>
    </xdr:to>
    <xdr:cxnSp macro="">
      <xdr:nvCxnSpPr>
        <xdr:cNvPr id="364" name="直線コネクタ 363"/>
        <xdr:cNvCxnSpPr/>
      </xdr:nvCxnSpPr>
      <xdr:spPr>
        <a:xfrm>
          <a:off x="7861300" y="14315694"/>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36830</xdr:rowOff>
    </xdr:from>
    <xdr:to>
      <xdr:col>36</xdr:col>
      <xdr:colOff>165100</xdr:colOff>
      <xdr:row>83</xdr:row>
      <xdr:rowOff>138430</xdr:rowOff>
    </xdr:to>
    <xdr:sp macro="" textlink="">
      <xdr:nvSpPr>
        <xdr:cNvPr id="365" name="楕円 364"/>
        <xdr:cNvSpPr/>
      </xdr:nvSpPr>
      <xdr:spPr>
        <a:xfrm>
          <a:off x="6921500" y="1426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85344</xdr:rowOff>
    </xdr:from>
    <xdr:to>
      <xdr:col>41</xdr:col>
      <xdr:colOff>50800</xdr:colOff>
      <xdr:row>83</xdr:row>
      <xdr:rowOff>87630</xdr:rowOff>
    </xdr:to>
    <xdr:cxnSp macro="">
      <xdr:nvCxnSpPr>
        <xdr:cNvPr id="366" name="直線コネクタ 365"/>
        <xdr:cNvCxnSpPr/>
      </xdr:nvCxnSpPr>
      <xdr:spPr>
        <a:xfrm flipV="1">
          <a:off x="6972300" y="1431569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107459</xdr:rowOff>
    </xdr:from>
    <xdr:ext cx="469744" cy="259045"/>
    <xdr:sp macro="" textlink="">
      <xdr:nvSpPr>
        <xdr:cNvPr id="367" name="n_1aveValue【公営住宅】&#10;一人当たり面積"/>
        <xdr:cNvSpPr txBox="1"/>
      </xdr:nvSpPr>
      <xdr:spPr>
        <a:xfrm>
          <a:off x="93917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101364</xdr:rowOff>
    </xdr:from>
    <xdr:ext cx="469744" cy="259045"/>
    <xdr:sp macro="" textlink="">
      <xdr:nvSpPr>
        <xdr:cNvPr id="368" name="n_2aveValue【公営住宅】&#10;一人当たり面積"/>
        <xdr:cNvSpPr txBox="1"/>
      </xdr:nvSpPr>
      <xdr:spPr>
        <a:xfrm>
          <a:off x="8515427" y="14503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99077</xdr:rowOff>
    </xdr:from>
    <xdr:ext cx="469744" cy="259045"/>
    <xdr:sp macro="" textlink="">
      <xdr:nvSpPr>
        <xdr:cNvPr id="369" name="n_3aveValue【公営住宅】&#10;一人当たり面積"/>
        <xdr:cNvSpPr txBox="1"/>
      </xdr:nvSpPr>
      <xdr:spPr>
        <a:xfrm>
          <a:off x="7626427" y="1450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105935</xdr:rowOff>
    </xdr:from>
    <xdr:ext cx="469744" cy="259045"/>
    <xdr:sp macro="" textlink="">
      <xdr:nvSpPr>
        <xdr:cNvPr id="370" name="n_4aveValue【公営住宅】&#10;一人当たり面積"/>
        <xdr:cNvSpPr txBox="1"/>
      </xdr:nvSpPr>
      <xdr:spPr>
        <a:xfrm>
          <a:off x="6737427" y="14507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145814</xdr:rowOff>
    </xdr:from>
    <xdr:ext cx="469744" cy="259045"/>
    <xdr:sp macro="" textlink="">
      <xdr:nvSpPr>
        <xdr:cNvPr id="371" name="n_1mainValue【公営住宅】&#10;一人当たり面積"/>
        <xdr:cNvSpPr txBox="1"/>
      </xdr:nvSpPr>
      <xdr:spPr>
        <a:xfrm>
          <a:off x="9391727" y="14033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156481</xdr:rowOff>
    </xdr:from>
    <xdr:ext cx="469744" cy="259045"/>
    <xdr:sp macro="" textlink="">
      <xdr:nvSpPr>
        <xdr:cNvPr id="372" name="n_2mainValue【公営住宅】&#10;一人当たり面積"/>
        <xdr:cNvSpPr txBox="1"/>
      </xdr:nvSpPr>
      <xdr:spPr>
        <a:xfrm>
          <a:off x="8515427" y="14043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152671</xdr:rowOff>
    </xdr:from>
    <xdr:ext cx="469744" cy="259045"/>
    <xdr:sp macro="" textlink="">
      <xdr:nvSpPr>
        <xdr:cNvPr id="373" name="n_3mainValue【公営住宅】&#10;一人当たり面積"/>
        <xdr:cNvSpPr txBox="1"/>
      </xdr:nvSpPr>
      <xdr:spPr>
        <a:xfrm>
          <a:off x="7626427" y="14040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154957</xdr:rowOff>
    </xdr:from>
    <xdr:ext cx="469744" cy="259045"/>
    <xdr:sp macro="" textlink="">
      <xdr:nvSpPr>
        <xdr:cNvPr id="374" name="n_4mainValue【公営住宅】&#10;一人当たり面積"/>
        <xdr:cNvSpPr txBox="1"/>
      </xdr:nvSpPr>
      <xdr:spPr>
        <a:xfrm>
          <a:off x="6737427" y="1404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415" name="直線コネクタ 414"/>
        <xdr:cNvCxnSpPr/>
      </xdr:nvCxnSpPr>
      <xdr:spPr>
        <a:xfrm flipV="1">
          <a:off x="16318864" y="591502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416" name="【認定こども園・幼稚園・保育所】&#10;有形固定資産減価償却率最小値テキスト"/>
        <xdr:cNvSpPr txBox="1"/>
      </xdr:nvSpPr>
      <xdr:spPr>
        <a:xfrm>
          <a:off x="16357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417" name="直線コネクタ 416"/>
        <xdr:cNvCxnSpPr/>
      </xdr:nvCxnSpPr>
      <xdr:spPr>
        <a:xfrm>
          <a:off x="16230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418" name="【認定こども園・幼稚園・保育所】&#10;有形固定資産減価償却率最大値テキスト"/>
        <xdr:cNvSpPr txBox="1"/>
      </xdr:nvSpPr>
      <xdr:spPr>
        <a:xfrm>
          <a:off x="16357600" y="569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19" name="直線コネクタ 418"/>
        <xdr:cNvCxnSpPr/>
      </xdr:nvCxnSpPr>
      <xdr:spPr>
        <a:xfrm>
          <a:off x="16230600" y="591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420" name="【認定こども園・幼稚園・保育所】&#10;有形固定資産減価償却率平均値テキスト"/>
        <xdr:cNvSpPr txBox="1"/>
      </xdr:nvSpPr>
      <xdr:spPr>
        <a:xfrm>
          <a:off x="16357600" y="6304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1" name="フローチャート: 判断 420"/>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422" name="フローチャート: 判断 421"/>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23" name="フローチャート: 判断 422"/>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424" name="フローチャート: 判断 423"/>
        <xdr:cNvSpPr/>
      </xdr:nvSpPr>
      <xdr:spPr>
        <a:xfrm>
          <a:off x="13652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425" name="フローチャート: 判断 424"/>
        <xdr:cNvSpPr/>
      </xdr:nvSpPr>
      <xdr:spPr>
        <a:xfrm>
          <a:off x="12763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29210</xdr:rowOff>
    </xdr:from>
    <xdr:to>
      <xdr:col>85</xdr:col>
      <xdr:colOff>177800</xdr:colOff>
      <xdr:row>41</xdr:row>
      <xdr:rowOff>130810</xdr:rowOff>
    </xdr:to>
    <xdr:sp macro="" textlink="">
      <xdr:nvSpPr>
        <xdr:cNvPr id="431" name="楕円 430"/>
        <xdr:cNvSpPr/>
      </xdr:nvSpPr>
      <xdr:spPr>
        <a:xfrm>
          <a:off x="16268700" y="705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115587</xdr:rowOff>
    </xdr:from>
    <xdr:ext cx="405111" cy="259045"/>
    <xdr:sp macro="" textlink="">
      <xdr:nvSpPr>
        <xdr:cNvPr id="432" name="【認定こども園・幼稚園・保育所】&#10;有形固定資産減価償却率該当値テキスト"/>
        <xdr:cNvSpPr txBox="1"/>
      </xdr:nvSpPr>
      <xdr:spPr>
        <a:xfrm>
          <a:off x="16357600" y="6973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10160</xdr:rowOff>
    </xdr:from>
    <xdr:to>
      <xdr:col>81</xdr:col>
      <xdr:colOff>101600</xdr:colOff>
      <xdr:row>41</xdr:row>
      <xdr:rowOff>111760</xdr:rowOff>
    </xdr:to>
    <xdr:sp macro="" textlink="">
      <xdr:nvSpPr>
        <xdr:cNvPr id="433" name="楕円 432"/>
        <xdr:cNvSpPr/>
      </xdr:nvSpPr>
      <xdr:spPr>
        <a:xfrm>
          <a:off x="15430500" y="703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60960</xdr:rowOff>
    </xdr:from>
    <xdr:to>
      <xdr:col>85</xdr:col>
      <xdr:colOff>127000</xdr:colOff>
      <xdr:row>41</xdr:row>
      <xdr:rowOff>80010</xdr:rowOff>
    </xdr:to>
    <xdr:cxnSp macro="">
      <xdr:nvCxnSpPr>
        <xdr:cNvPr id="434" name="直線コネクタ 433"/>
        <xdr:cNvCxnSpPr/>
      </xdr:nvCxnSpPr>
      <xdr:spPr>
        <a:xfrm>
          <a:off x="15481300" y="709041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141605</xdr:rowOff>
    </xdr:from>
    <xdr:to>
      <xdr:col>76</xdr:col>
      <xdr:colOff>165100</xdr:colOff>
      <xdr:row>41</xdr:row>
      <xdr:rowOff>71755</xdr:rowOff>
    </xdr:to>
    <xdr:sp macro="" textlink="">
      <xdr:nvSpPr>
        <xdr:cNvPr id="435" name="楕円 434"/>
        <xdr:cNvSpPr/>
      </xdr:nvSpPr>
      <xdr:spPr>
        <a:xfrm>
          <a:off x="14541500" y="699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20955</xdr:rowOff>
    </xdr:from>
    <xdr:to>
      <xdr:col>81</xdr:col>
      <xdr:colOff>50800</xdr:colOff>
      <xdr:row>41</xdr:row>
      <xdr:rowOff>60960</xdr:rowOff>
    </xdr:to>
    <xdr:cxnSp macro="">
      <xdr:nvCxnSpPr>
        <xdr:cNvPr id="436" name="直線コネクタ 435"/>
        <xdr:cNvCxnSpPr/>
      </xdr:nvCxnSpPr>
      <xdr:spPr>
        <a:xfrm>
          <a:off x="14592300" y="705040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105410</xdr:rowOff>
    </xdr:from>
    <xdr:to>
      <xdr:col>72</xdr:col>
      <xdr:colOff>38100</xdr:colOff>
      <xdr:row>41</xdr:row>
      <xdr:rowOff>35560</xdr:rowOff>
    </xdr:to>
    <xdr:sp macro="" textlink="">
      <xdr:nvSpPr>
        <xdr:cNvPr id="437" name="楕円 436"/>
        <xdr:cNvSpPr/>
      </xdr:nvSpPr>
      <xdr:spPr>
        <a:xfrm>
          <a:off x="13652500" y="696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156210</xdr:rowOff>
    </xdr:from>
    <xdr:to>
      <xdr:col>76</xdr:col>
      <xdr:colOff>114300</xdr:colOff>
      <xdr:row>41</xdr:row>
      <xdr:rowOff>20955</xdr:rowOff>
    </xdr:to>
    <xdr:cxnSp macro="">
      <xdr:nvCxnSpPr>
        <xdr:cNvPr id="438" name="直線コネクタ 437"/>
        <xdr:cNvCxnSpPr/>
      </xdr:nvCxnSpPr>
      <xdr:spPr>
        <a:xfrm>
          <a:off x="13703300" y="701421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67310</xdr:rowOff>
    </xdr:from>
    <xdr:to>
      <xdr:col>67</xdr:col>
      <xdr:colOff>101600</xdr:colOff>
      <xdr:row>40</xdr:row>
      <xdr:rowOff>168910</xdr:rowOff>
    </xdr:to>
    <xdr:sp macro="" textlink="">
      <xdr:nvSpPr>
        <xdr:cNvPr id="439" name="楕円 438"/>
        <xdr:cNvSpPr/>
      </xdr:nvSpPr>
      <xdr:spPr>
        <a:xfrm>
          <a:off x="12763500" y="692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118110</xdr:rowOff>
    </xdr:from>
    <xdr:to>
      <xdr:col>71</xdr:col>
      <xdr:colOff>177800</xdr:colOff>
      <xdr:row>40</xdr:row>
      <xdr:rowOff>156210</xdr:rowOff>
    </xdr:to>
    <xdr:cxnSp macro="">
      <xdr:nvCxnSpPr>
        <xdr:cNvPr id="440" name="直線コネクタ 439"/>
        <xdr:cNvCxnSpPr/>
      </xdr:nvCxnSpPr>
      <xdr:spPr>
        <a:xfrm>
          <a:off x="12814300" y="697611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71137</xdr:rowOff>
    </xdr:from>
    <xdr:ext cx="405111" cy="259045"/>
    <xdr:sp macro="" textlink="">
      <xdr:nvSpPr>
        <xdr:cNvPr id="441" name="n_1aveValue【認定こども園・幼稚園・保育所】&#10;有形固定資産減価償却率"/>
        <xdr:cNvSpPr txBox="1"/>
      </xdr:nvSpPr>
      <xdr:spPr>
        <a:xfrm>
          <a:off x="15266044" y="624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78757</xdr:rowOff>
    </xdr:from>
    <xdr:ext cx="405111" cy="259045"/>
    <xdr:sp macro="" textlink="">
      <xdr:nvSpPr>
        <xdr:cNvPr id="442" name="n_2aveValue【認定こども園・幼稚園・保育所】&#10;有形固定資産減価償却率"/>
        <xdr:cNvSpPr txBox="1"/>
      </xdr:nvSpPr>
      <xdr:spPr>
        <a:xfrm>
          <a:off x="14389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80662</xdr:rowOff>
    </xdr:from>
    <xdr:ext cx="405111" cy="259045"/>
    <xdr:sp macro="" textlink="">
      <xdr:nvSpPr>
        <xdr:cNvPr id="443" name="n_3aveValue【認定こども園・幼稚園・保育所】&#10;有形固定資産減価償却率"/>
        <xdr:cNvSpPr txBox="1"/>
      </xdr:nvSpPr>
      <xdr:spPr>
        <a:xfrm>
          <a:off x="13500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95902</xdr:rowOff>
    </xdr:from>
    <xdr:ext cx="405111" cy="259045"/>
    <xdr:sp macro="" textlink="">
      <xdr:nvSpPr>
        <xdr:cNvPr id="444" name="n_4aveValue【認定こども園・幼稚園・保育所】&#10;有形固定資産減価償却率"/>
        <xdr:cNvSpPr txBox="1"/>
      </xdr:nvSpPr>
      <xdr:spPr>
        <a:xfrm>
          <a:off x="126117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102887</xdr:rowOff>
    </xdr:from>
    <xdr:ext cx="405111" cy="259045"/>
    <xdr:sp macro="" textlink="">
      <xdr:nvSpPr>
        <xdr:cNvPr id="445" name="n_1mainValue【認定こども園・幼稚園・保育所】&#10;有形固定資産減価償却率"/>
        <xdr:cNvSpPr txBox="1"/>
      </xdr:nvSpPr>
      <xdr:spPr>
        <a:xfrm>
          <a:off x="15266044" y="713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62882</xdr:rowOff>
    </xdr:from>
    <xdr:ext cx="405111" cy="259045"/>
    <xdr:sp macro="" textlink="">
      <xdr:nvSpPr>
        <xdr:cNvPr id="446" name="n_2mainValue【認定こども園・幼稚園・保育所】&#10;有形固定資産減価償却率"/>
        <xdr:cNvSpPr txBox="1"/>
      </xdr:nvSpPr>
      <xdr:spPr>
        <a:xfrm>
          <a:off x="14389744" y="709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26687</xdr:rowOff>
    </xdr:from>
    <xdr:ext cx="405111" cy="259045"/>
    <xdr:sp macro="" textlink="">
      <xdr:nvSpPr>
        <xdr:cNvPr id="447" name="n_3mainValue【認定こども園・幼稚園・保育所】&#10;有形固定資産減価償却率"/>
        <xdr:cNvSpPr txBox="1"/>
      </xdr:nvSpPr>
      <xdr:spPr>
        <a:xfrm>
          <a:off x="13500744" y="705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160037</xdr:rowOff>
    </xdr:from>
    <xdr:ext cx="405111" cy="259045"/>
    <xdr:sp macro="" textlink="">
      <xdr:nvSpPr>
        <xdr:cNvPr id="448" name="n_4mainValue【認定こども園・幼稚園・保育所】&#10;有形固定資産減価償却率"/>
        <xdr:cNvSpPr txBox="1"/>
      </xdr:nvSpPr>
      <xdr:spPr>
        <a:xfrm>
          <a:off x="12611744" y="701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472" name="直線コネクタ 471"/>
        <xdr:cNvCxnSpPr/>
      </xdr:nvCxnSpPr>
      <xdr:spPr>
        <a:xfrm flipV="1">
          <a:off x="22160864" y="561975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3" name="【認定こども園・幼稚園・保育所】&#10;一人当たり面積最小値テキスト"/>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475" name="【認定こども園・幼稚園・保育所】&#10;一人当たり面積最大値テキスト"/>
        <xdr:cNvSpPr txBox="1"/>
      </xdr:nvSpPr>
      <xdr:spPr>
        <a:xfrm>
          <a:off x="22199600" y="539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76" name="直線コネクタ 475"/>
        <xdr:cNvCxnSpPr/>
      </xdr:nvCxnSpPr>
      <xdr:spPr>
        <a:xfrm>
          <a:off x="22072600" y="561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114317</xdr:rowOff>
    </xdr:from>
    <xdr:ext cx="469744" cy="259045"/>
    <xdr:sp macro="" textlink="">
      <xdr:nvSpPr>
        <xdr:cNvPr id="477" name="【認定こども園・幼稚園・保育所】&#10;一人当たり面積平均値テキスト"/>
        <xdr:cNvSpPr txBox="1"/>
      </xdr:nvSpPr>
      <xdr:spPr>
        <a:xfrm>
          <a:off x="22199600" y="6629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78" name="フローチャート: 判断 477"/>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479" name="フローチャート: 判断 478"/>
        <xdr:cNvSpPr/>
      </xdr:nvSpPr>
      <xdr:spPr>
        <a:xfrm>
          <a:off x="21272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480" name="フローチャート: 判断 479"/>
        <xdr:cNvSpPr/>
      </xdr:nvSpPr>
      <xdr:spPr>
        <a:xfrm>
          <a:off x="20383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82" name="フローチャート: 判断 481"/>
        <xdr:cNvSpPr/>
      </xdr:nvSpPr>
      <xdr:spPr>
        <a:xfrm>
          <a:off x="18605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71120</xdr:rowOff>
    </xdr:from>
    <xdr:to>
      <xdr:col>116</xdr:col>
      <xdr:colOff>114300</xdr:colOff>
      <xdr:row>38</xdr:row>
      <xdr:rowOff>1270</xdr:rowOff>
    </xdr:to>
    <xdr:sp macro="" textlink="">
      <xdr:nvSpPr>
        <xdr:cNvPr id="488" name="楕円 487"/>
        <xdr:cNvSpPr/>
      </xdr:nvSpPr>
      <xdr:spPr>
        <a:xfrm>
          <a:off x="221107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93997</xdr:rowOff>
    </xdr:from>
    <xdr:ext cx="469744" cy="259045"/>
    <xdr:sp macro="" textlink="">
      <xdr:nvSpPr>
        <xdr:cNvPr id="489" name="【認定こども園・幼稚園・保育所】&#10;一人当たり面積該当値テキスト"/>
        <xdr:cNvSpPr txBox="1"/>
      </xdr:nvSpPr>
      <xdr:spPr>
        <a:xfrm>
          <a:off x="22199600" y="626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86360</xdr:rowOff>
    </xdr:from>
    <xdr:to>
      <xdr:col>112</xdr:col>
      <xdr:colOff>38100</xdr:colOff>
      <xdr:row>38</xdr:row>
      <xdr:rowOff>16510</xdr:rowOff>
    </xdr:to>
    <xdr:sp macro="" textlink="">
      <xdr:nvSpPr>
        <xdr:cNvPr id="490" name="楕円 489"/>
        <xdr:cNvSpPr/>
      </xdr:nvSpPr>
      <xdr:spPr>
        <a:xfrm>
          <a:off x="21272500" y="643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121920</xdr:rowOff>
    </xdr:from>
    <xdr:to>
      <xdr:col>116</xdr:col>
      <xdr:colOff>63500</xdr:colOff>
      <xdr:row>37</xdr:row>
      <xdr:rowOff>137160</xdr:rowOff>
    </xdr:to>
    <xdr:cxnSp macro="">
      <xdr:nvCxnSpPr>
        <xdr:cNvPr id="491" name="直線コネクタ 490"/>
        <xdr:cNvCxnSpPr/>
      </xdr:nvCxnSpPr>
      <xdr:spPr>
        <a:xfrm flipV="1">
          <a:off x="21323300" y="646557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36830</xdr:rowOff>
    </xdr:from>
    <xdr:to>
      <xdr:col>107</xdr:col>
      <xdr:colOff>101600</xdr:colOff>
      <xdr:row>37</xdr:row>
      <xdr:rowOff>138430</xdr:rowOff>
    </xdr:to>
    <xdr:sp macro="" textlink="">
      <xdr:nvSpPr>
        <xdr:cNvPr id="492" name="楕円 491"/>
        <xdr:cNvSpPr/>
      </xdr:nvSpPr>
      <xdr:spPr>
        <a:xfrm>
          <a:off x="20383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87630</xdr:rowOff>
    </xdr:from>
    <xdr:to>
      <xdr:col>111</xdr:col>
      <xdr:colOff>177800</xdr:colOff>
      <xdr:row>37</xdr:row>
      <xdr:rowOff>137160</xdr:rowOff>
    </xdr:to>
    <xdr:cxnSp macro="">
      <xdr:nvCxnSpPr>
        <xdr:cNvPr id="493" name="直線コネクタ 492"/>
        <xdr:cNvCxnSpPr/>
      </xdr:nvCxnSpPr>
      <xdr:spPr>
        <a:xfrm>
          <a:off x="20434300" y="643128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48260</xdr:rowOff>
    </xdr:from>
    <xdr:to>
      <xdr:col>102</xdr:col>
      <xdr:colOff>165100</xdr:colOff>
      <xdr:row>37</xdr:row>
      <xdr:rowOff>149860</xdr:rowOff>
    </xdr:to>
    <xdr:sp macro="" textlink="">
      <xdr:nvSpPr>
        <xdr:cNvPr id="494" name="楕円 493"/>
        <xdr:cNvSpPr/>
      </xdr:nvSpPr>
      <xdr:spPr>
        <a:xfrm>
          <a:off x="194945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87630</xdr:rowOff>
    </xdr:from>
    <xdr:to>
      <xdr:col>107</xdr:col>
      <xdr:colOff>50800</xdr:colOff>
      <xdr:row>37</xdr:row>
      <xdr:rowOff>99060</xdr:rowOff>
    </xdr:to>
    <xdr:cxnSp macro="">
      <xdr:nvCxnSpPr>
        <xdr:cNvPr id="495" name="直線コネクタ 494"/>
        <xdr:cNvCxnSpPr/>
      </xdr:nvCxnSpPr>
      <xdr:spPr>
        <a:xfrm flipV="1">
          <a:off x="19545300" y="643128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63500</xdr:rowOff>
    </xdr:from>
    <xdr:to>
      <xdr:col>98</xdr:col>
      <xdr:colOff>38100</xdr:colOff>
      <xdr:row>37</xdr:row>
      <xdr:rowOff>165100</xdr:rowOff>
    </xdr:to>
    <xdr:sp macro="" textlink="">
      <xdr:nvSpPr>
        <xdr:cNvPr id="496" name="楕円 495"/>
        <xdr:cNvSpPr/>
      </xdr:nvSpPr>
      <xdr:spPr>
        <a:xfrm>
          <a:off x="18605500" y="640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99060</xdr:rowOff>
    </xdr:from>
    <xdr:to>
      <xdr:col>102</xdr:col>
      <xdr:colOff>114300</xdr:colOff>
      <xdr:row>37</xdr:row>
      <xdr:rowOff>114300</xdr:rowOff>
    </xdr:to>
    <xdr:cxnSp macro="">
      <xdr:nvCxnSpPr>
        <xdr:cNvPr id="497" name="直線コネクタ 496"/>
        <xdr:cNvCxnSpPr/>
      </xdr:nvCxnSpPr>
      <xdr:spPr>
        <a:xfrm flipV="1">
          <a:off x="18656300" y="644271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57167</xdr:rowOff>
    </xdr:from>
    <xdr:ext cx="469744" cy="259045"/>
    <xdr:sp macro="" textlink="">
      <xdr:nvSpPr>
        <xdr:cNvPr id="498" name="n_1aveValue【認定こども園・幼稚園・保育所】&#10;一人当たり面積"/>
        <xdr:cNvSpPr txBox="1"/>
      </xdr:nvSpPr>
      <xdr:spPr>
        <a:xfrm>
          <a:off x="21075727"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26687</xdr:rowOff>
    </xdr:from>
    <xdr:ext cx="469744" cy="259045"/>
    <xdr:sp macro="" textlink="">
      <xdr:nvSpPr>
        <xdr:cNvPr id="499" name="n_2aveValue【認定こども園・幼稚園・保育所】&#10;一人当たり面積"/>
        <xdr:cNvSpPr txBox="1"/>
      </xdr:nvSpPr>
      <xdr:spPr>
        <a:xfrm>
          <a:off x="201994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26687</xdr:rowOff>
    </xdr:from>
    <xdr:ext cx="469744" cy="259045"/>
    <xdr:sp macro="" textlink="">
      <xdr:nvSpPr>
        <xdr:cNvPr id="500" name="n_3aveValue【認定こども園・幼稚園・保育所】&#10;一人当たり面積"/>
        <xdr:cNvSpPr txBox="1"/>
      </xdr:nvSpPr>
      <xdr:spPr>
        <a:xfrm>
          <a:off x="193104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45737</xdr:rowOff>
    </xdr:from>
    <xdr:ext cx="469744" cy="259045"/>
    <xdr:sp macro="" textlink="">
      <xdr:nvSpPr>
        <xdr:cNvPr id="501" name="n_4aveValue【認定こども園・幼稚園・保育所】&#10;一人当たり面積"/>
        <xdr:cNvSpPr txBox="1"/>
      </xdr:nvSpPr>
      <xdr:spPr>
        <a:xfrm>
          <a:off x="18421427"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33037</xdr:rowOff>
    </xdr:from>
    <xdr:ext cx="469744" cy="259045"/>
    <xdr:sp macro="" textlink="">
      <xdr:nvSpPr>
        <xdr:cNvPr id="502" name="n_1mainValue【認定こども園・幼稚園・保育所】&#10;一人当たり面積"/>
        <xdr:cNvSpPr txBox="1"/>
      </xdr:nvSpPr>
      <xdr:spPr>
        <a:xfrm>
          <a:off x="21075727" y="6205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154957</xdr:rowOff>
    </xdr:from>
    <xdr:ext cx="469744" cy="259045"/>
    <xdr:sp macro="" textlink="">
      <xdr:nvSpPr>
        <xdr:cNvPr id="503" name="n_2mainValue【認定こども園・幼稚園・保育所】&#10;一人当たり面積"/>
        <xdr:cNvSpPr txBox="1"/>
      </xdr:nvSpPr>
      <xdr:spPr>
        <a:xfrm>
          <a:off x="20199427" y="615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166387</xdr:rowOff>
    </xdr:from>
    <xdr:ext cx="469744" cy="259045"/>
    <xdr:sp macro="" textlink="">
      <xdr:nvSpPr>
        <xdr:cNvPr id="504" name="n_3mainValue【認定こども園・幼稚園・保育所】&#10;一人当たり面積"/>
        <xdr:cNvSpPr txBox="1"/>
      </xdr:nvSpPr>
      <xdr:spPr>
        <a:xfrm>
          <a:off x="19310427" y="616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10177</xdr:rowOff>
    </xdr:from>
    <xdr:ext cx="469744" cy="259045"/>
    <xdr:sp macro="" textlink="">
      <xdr:nvSpPr>
        <xdr:cNvPr id="505" name="n_4mainValue【認定こども園・幼稚園・保育所】&#10;一人当たり面積"/>
        <xdr:cNvSpPr txBox="1"/>
      </xdr:nvSpPr>
      <xdr:spPr>
        <a:xfrm>
          <a:off x="18421427" y="6182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8" name="テキスト ボックス 517"/>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526" name="テキスト ボックス 525"/>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529" name="直線コネクタ 528"/>
        <xdr:cNvCxnSpPr/>
      </xdr:nvCxnSpPr>
      <xdr:spPr>
        <a:xfrm flipV="1">
          <a:off x="16318864" y="965454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530" name="【学校施設】&#10;有形固定資産減価償却率最小値テキスト"/>
        <xdr:cNvSpPr txBox="1"/>
      </xdr:nvSpPr>
      <xdr:spPr>
        <a:xfrm>
          <a:off x="16357600" y="1111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531" name="直線コネクタ 530"/>
        <xdr:cNvCxnSpPr/>
      </xdr:nvCxnSpPr>
      <xdr:spPr>
        <a:xfrm>
          <a:off x="16230600" y="1111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532" name="【学校施設】&#10;有形固定資産減価償却率最大値テキスト"/>
        <xdr:cNvSpPr txBox="1"/>
      </xdr:nvSpPr>
      <xdr:spPr>
        <a:xfrm>
          <a:off x="16357600"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533" name="直線コネクタ 532"/>
        <xdr:cNvCxnSpPr/>
      </xdr:nvCxnSpPr>
      <xdr:spPr>
        <a:xfrm>
          <a:off x="16230600" y="965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59707</xdr:rowOff>
    </xdr:from>
    <xdr:ext cx="405111" cy="259045"/>
    <xdr:sp macro="" textlink="">
      <xdr:nvSpPr>
        <xdr:cNvPr id="534" name="【学校施設】&#10;有形固定資産減価償却率平均値テキスト"/>
        <xdr:cNvSpPr txBox="1"/>
      </xdr:nvSpPr>
      <xdr:spPr>
        <a:xfrm>
          <a:off x="16357600" y="10518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535" name="フローチャート: 判断 534"/>
        <xdr:cNvSpPr/>
      </xdr:nvSpPr>
      <xdr:spPr>
        <a:xfrm>
          <a:off x="162687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536" name="フローチャート: 判断 535"/>
        <xdr:cNvSpPr/>
      </xdr:nvSpPr>
      <xdr:spPr>
        <a:xfrm>
          <a:off x="15430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537" name="フローチャート: 判断 536"/>
        <xdr:cNvSpPr/>
      </xdr:nvSpPr>
      <xdr:spPr>
        <a:xfrm>
          <a:off x="14541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538" name="フローチャート: 判断 537"/>
        <xdr:cNvSpPr/>
      </xdr:nvSpPr>
      <xdr:spPr>
        <a:xfrm>
          <a:off x="136525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539" name="フローチャート: 判断 538"/>
        <xdr:cNvSpPr/>
      </xdr:nvSpPr>
      <xdr:spPr>
        <a:xfrm>
          <a:off x="12763500" y="1072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78740</xdr:rowOff>
    </xdr:from>
    <xdr:to>
      <xdr:col>85</xdr:col>
      <xdr:colOff>177800</xdr:colOff>
      <xdr:row>65</xdr:row>
      <xdr:rowOff>8890</xdr:rowOff>
    </xdr:to>
    <xdr:sp macro="" textlink="">
      <xdr:nvSpPr>
        <xdr:cNvPr id="545" name="楕円 544"/>
        <xdr:cNvSpPr/>
      </xdr:nvSpPr>
      <xdr:spPr>
        <a:xfrm>
          <a:off x="16268700" y="1105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165117</xdr:rowOff>
    </xdr:from>
    <xdr:ext cx="405111" cy="259045"/>
    <xdr:sp macro="" textlink="">
      <xdr:nvSpPr>
        <xdr:cNvPr id="546" name="【学校施設】&#10;有形固定資産減価償却率該当値テキスト"/>
        <xdr:cNvSpPr txBox="1"/>
      </xdr:nvSpPr>
      <xdr:spPr>
        <a:xfrm>
          <a:off x="16357600" y="10966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64</xdr:row>
      <xdr:rowOff>53975</xdr:rowOff>
    </xdr:from>
    <xdr:to>
      <xdr:col>81</xdr:col>
      <xdr:colOff>101600</xdr:colOff>
      <xdr:row>64</xdr:row>
      <xdr:rowOff>155575</xdr:rowOff>
    </xdr:to>
    <xdr:sp macro="" textlink="">
      <xdr:nvSpPr>
        <xdr:cNvPr id="547" name="楕円 546"/>
        <xdr:cNvSpPr/>
      </xdr:nvSpPr>
      <xdr:spPr>
        <a:xfrm>
          <a:off x="15430500" y="1102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104775</xdr:rowOff>
    </xdr:from>
    <xdr:to>
      <xdr:col>85</xdr:col>
      <xdr:colOff>127000</xdr:colOff>
      <xdr:row>64</xdr:row>
      <xdr:rowOff>129540</xdr:rowOff>
    </xdr:to>
    <xdr:cxnSp macro="">
      <xdr:nvCxnSpPr>
        <xdr:cNvPr id="548" name="直線コネクタ 547"/>
        <xdr:cNvCxnSpPr/>
      </xdr:nvCxnSpPr>
      <xdr:spPr>
        <a:xfrm>
          <a:off x="15481300" y="1107757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64</xdr:row>
      <xdr:rowOff>33020</xdr:rowOff>
    </xdr:from>
    <xdr:to>
      <xdr:col>76</xdr:col>
      <xdr:colOff>165100</xdr:colOff>
      <xdr:row>64</xdr:row>
      <xdr:rowOff>134620</xdr:rowOff>
    </xdr:to>
    <xdr:sp macro="" textlink="">
      <xdr:nvSpPr>
        <xdr:cNvPr id="549" name="楕円 548"/>
        <xdr:cNvSpPr/>
      </xdr:nvSpPr>
      <xdr:spPr>
        <a:xfrm>
          <a:off x="14541500" y="1100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83820</xdr:rowOff>
    </xdr:from>
    <xdr:to>
      <xdr:col>81</xdr:col>
      <xdr:colOff>50800</xdr:colOff>
      <xdr:row>64</xdr:row>
      <xdr:rowOff>104775</xdr:rowOff>
    </xdr:to>
    <xdr:cxnSp macro="">
      <xdr:nvCxnSpPr>
        <xdr:cNvPr id="550" name="直線コネクタ 549"/>
        <xdr:cNvCxnSpPr/>
      </xdr:nvCxnSpPr>
      <xdr:spPr>
        <a:xfrm>
          <a:off x="14592300" y="1105662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64</xdr:row>
      <xdr:rowOff>8255</xdr:rowOff>
    </xdr:from>
    <xdr:to>
      <xdr:col>72</xdr:col>
      <xdr:colOff>38100</xdr:colOff>
      <xdr:row>64</xdr:row>
      <xdr:rowOff>109855</xdr:rowOff>
    </xdr:to>
    <xdr:sp macro="" textlink="">
      <xdr:nvSpPr>
        <xdr:cNvPr id="551" name="楕円 550"/>
        <xdr:cNvSpPr/>
      </xdr:nvSpPr>
      <xdr:spPr>
        <a:xfrm>
          <a:off x="13652500" y="1098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64</xdr:row>
      <xdr:rowOff>59055</xdr:rowOff>
    </xdr:from>
    <xdr:to>
      <xdr:col>76</xdr:col>
      <xdr:colOff>114300</xdr:colOff>
      <xdr:row>64</xdr:row>
      <xdr:rowOff>83820</xdr:rowOff>
    </xdr:to>
    <xdr:cxnSp macro="">
      <xdr:nvCxnSpPr>
        <xdr:cNvPr id="552" name="直線コネクタ 551"/>
        <xdr:cNvCxnSpPr/>
      </xdr:nvCxnSpPr>
      <xdr:spPr>
        <a:xfrm>
          <a:off x="13703300" y="1103185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64</xdr:row>
      <xdr:rowOff>12065</xdr:rowOff>
    </xdr:from>
    <xdr:to>
      <xdr:col>67</xdr:col>
      <xdr:colOff>101600</xdr:colOff>
      <xdr:row>64</xdr:row>
      <xdr:rowOff>113665</xdr:rowOff>
    </xdr:to>
    <xdr:sp macro="" textlink="">
      <xdr:nvSpPr>
        <xdr:cNvPr id="553" name="楕円 552"/>
        <xdr:cNvSpPr/>
      </xdr:nvSpPr>
      <xdr:spPr>
        <a:xfrm>
          <a:off x="12763500" y="1098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64</xdr:row>
      <xdr:rowOff>59055</xdr:rowOff>
    </xdr:from>
    <xdr:to>
      <xdr:col>71</xdr:col>
      <xdr:colOff>177800</xdr:colOff>
      <xdr:row>64</xdr:row>
      <xdr:rowOff>62865</xdr:rowOff>
    </xdr:to>
    <xdr:cxnSp macro="">
      <xdr:nvCxnSpPr>
        <xdr:cNvPr id="554" name="直線コネクタ 553"/>
        <xdr:cNvCxnSpPr/>
      </xdr:nvCxnSpPr>
      <xdr:spPr>
        <a:xfrm flipV="1">
          <a:off x="12814300" y="1103185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59707</xdr:rowOff>
    </xdr:from>
    <xdr:ext cx="405111" cy="259045"/>
    <xdr:sp macro="" textlink="">
      <xdr:nvSpPr>
        <xdr:cNvPr id="555" name="n_1aveValue【学校施設】&#10;有形固定資産減価償却率"/>
        <xdr:cNvSpPr txBox="1"/>
      </xdr:nvSpPr>
      <xdr:spPr>
        <a:xfrm>
          <a:off x="15266044" y="10518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52087</xdr:rowOff>
    </xdr:from>
    <xdr:ext cx="405111" cy="259045"/>
    <xdr:sp macro="" textlink="">
      <xdr:nvSpPr>
        <xdr:cNvPr id="556" name="n_2aveValue【学校施設】&#10;有形固定資産減価償却率"/>
        <xdr:cNvSpPr txBox="1"/>
      </xdr:nvSpPr>
      <xdr:spPr>
        <a:xfrm>
          <a:off x="14389744" y="10510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34942</xdr:rowOff>
    </xdr:from>
    <xdr:ext cx="405111" cy="259045"/>
    <xdr:sp macro="" textlink="">
      <xdr:nvSpPr>
        <xdr:cNvPr id="557" name="n_3aveValue【学校施設】&#10;有形固定資産減価償却率"/>
        <xdr:cNvSpPr txBox="1"/>
      </xdr:nvSpPr>
      <xdr:spPr>
        <a:xfrm>
          <a:off x="13500744" y="10493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42562</xdr:rowOff>
    </xdr:from>
    <xdr:ext cx="405111" cy="259045"/>
    <xdr:sp macro="" textlink="">
      <xdr:nvSpPr>
        <xdr:cNvPr id="558" name="n_4aveValue【学校施設】&#10;有形固定資産減価償却率"/>
        <xdr:cNvSpPr txBox="1"/>
      </xdr:nvSpPr>
      <xdr:spPr>
        <a:xfrm>
          <a:off x="12611744" y="10501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146702</xdr:rowOff>
    </xdr:from>
    <xdr:ext cx="405111" cy="259045"/>
    <xdr:sp macro="" textlink="">
      <xdr:nvSpPr>
        <xdr:cNvPr id="559" name="n_1mainValue【学校施設】&#10;有形固定資産減価償却率"/>
        <xdr:cNvSpPr txBox="1"/>
      </xdr:nvSpPr>
      <xdr:spPr>
        <a:xfrm>
          <a:off x="15266044" y="1111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125747</xdr:rowOff>
    </xdr:from>
    <xdr:ext cx="405111" cy="259045"/>
    <xdr:sp macro="" textlink="">
      <xdr:nvSpPr>
        <xdr:cNvPr id="560" name="n_2mainValue【学校施設】&#10;有形固定資産減価償却率"/>
        <xdr:cNvSpPr txBox="1"/>
      </xdr:nvSpPr>
      <xdr:spPr>
        <a:xfrm>
          <a:off x="14389744" y="1109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100982</xdr:rowOff>
    </xdr:from>
    <xdr:ext cx="405111" cy="259045"/>
    <xdr:sp macro="" textlink="">
      <xdr:nvSpPr>
        <xdr:cNvPr id="561" name="n_3mainValue【学校施設】&#10;有形固定資産減価償却率"/>
        <xdr:cNvSpPr txBox="1"/>
      </xdr:nvSpPr>
      <xdr:spPr>
        <a:xfrm>
          <a:off x="13500744" y="1107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64</xdr:row>
      <xdr:rowOff>104792</xdr:rowOff>
    </xdr:from>
    <xdr:ext cx="405111" cy="259045"/>
    <xdr:sp macro="" textlink="">
      <xdr:nvSpPr>
        <xdr:cNvPr id="562" name="n_4mainValue【学校施設】&#10;有形固定資産減価償却率"/>
        <xdr:cNvSpPr txBox="1"/>
      </xdr:nvSpPr>
      <xdr:spPr>
        <a:xfrm>
          <a:off x="12611744" y="1107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9" name="テキスト ボックス 578"/>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1" name="テキスト ボックス 580"/>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3" name="テキスト ボックス 582"/>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587" name="直線コネクタ 586"/>
        <xdr:cNvCxnSpPr/>
      </xdr:nvCxnSpPr>
      <xdr:spPr>
        <a:xfrm flipV="1">
          <a:off x="22160864" y="9490710"/>
          <a:ext cx="0" cy="1486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588" name="【学校施設】&#10;一人当たり面積最小値テキスト"/>
        <xdr:cNvSpPr txBox="1"/>
      </xdr:nvSpPr>
      <xdr:spPr>
        <a:xfrm>
          <a:off x="22199600"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89" name="直線コネクタ 588"/>
        <xdr:cNvCxnSpPr/>
      </xdr:nvCxnSpPr>
      <xdr:spPr>
        <a:xfrm>
          <a:off x="22072600" y="1097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590" name="【学校施設】&#10;一人当たり面積最大値テキスト"/>
        <xdr:cNvSpPr txBox="1"/>
      </xdr:nvSpPr>
      <xdr:spPr>
        <a:xfrm>
          <a:off x="22199600" y="926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91" name="直線コネクタ 590"/>
        <xdr:cNvCxnSpPr/>
      </xdr:nvCxnSpPr>
      <xdr:spPr>
        <a:xfrm>
          <a:off x="22072600" y="949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159275</xdr:rowOff>
    </xdr:from>
    <xdr:ext cx="469744" cy="259045"/>
    <xdr:sp macro="" textlink="">
      <xdr:nvSpPr>
        <xdr:cNvPr id="592" name="【学校施設】&#10;一人当たり面積平均値テキスト"/>
        <xdr:cNvSpPr txBox="1"/>
      </xdr:nvSpPr>
      <xdr:spPr>
        <a:xfrm>
          <a:off x="22199600" y="10446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593" name="フローチャート: 判断 592"/>
        <xdr:cNvSpPr/>
      </xdr:nvSpPr>
      <xdr:spPr>
        <a:xfrm>
          <a:off x="22110700" y="1046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594" name="フローチャート: 判断 593"/>
        <xdr:cNvSpPr/>
      </xdr:nvSpPr>
      <xdr:spPr>
        <a:xfrm>
          <a:off x="21272500" y="1046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595" name="フローチャート: 判断 594"/>
        <xdr:cNvSpPr/>
      </xdr:nvSpPr>
      <xdr:spPr>
        <a:xfrm>
          <a:off x="20383500" y="1047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596" name="フローチャート: 判断 595"/>
        <xdr:cNvSpPr/>
      </xdr:nvSpPr>
      <xdr:spPr>
        <a:xfrm>
          <a:off x="19494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597" name="フローチャート: 判断 596"/>
        <xdr:cNvSpPr/>
      </xdr:nvSpPr>
      <xdr:spPr>
        <a:xfrm>
          <a:off x="18605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149606</xdr:rowOff>
    </xdr:from>
    <xdr:to>
      <xdr:col>116</xdr:col>
      <xdr:colOff>114300</xdr:colOff>
      <xdr:row>59</xdr:row>
      <xdr:rowOff>79756</xdr:rowOff>
    </xdr:to>
    <xdr:sp macro="" textlink="">
      <xdr:nvSpPr>
        <xdr:cNvPr id="603" name="楕円 602"/>
        <xdr:cNvSpPr/>
      </xdr:nvSpPr>
      <xdr:spPr>
        <a:xfrm>
          <a:off x="22110700" y="10093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1033</xdr:rowOff>
    </xdr:from>
    <xdr:ext cx="469744" cy="259045"/>
    <xdr:sp macro="" textlink="">
      <xdr:nvSpPr>
        <xdr:cNvPr id="604" name="【学校施設】&#10;一人当たり面積該当値テキスト"/>
        <xdr:cNvSpPr txBox="1"/>
      </xdr:nvSpPr>
      <xdr:spPr>
        <a:xfrm>
          <a:off x="22199600" y="994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10922</xdr:rowOff>
    </xdr:from>
    <xdr:to>
      <xdr:col>112</xdr:col>
      <xdr:colOff>38100</xdr:colOff>
      <xdr:row>59</xdr:row>
      <xdr:rowOff>112522</xdr:rowOff>
    </xdr:to>
    <xdr:sp macro="" textlink="">
      <xdr:nvSpPr>
        <xdr:cNvPr id="605" name="楕円 604"/>
        <xdr:cNvSpPr/>
      </xdr:nvSpPr>
      <xdr:spPr>
        <a:xfrm>
          <a:off x="21272500" y="1012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28956</xdr:rowOff>
    </xdr:from>
    <xdr:to>
      <xdr:col>116</xdr:col>
      <xdr:colOff>63500</xdr:colOff>
      <xdr:row>59</xdr:row>
      <xdr:rowOff>61722</xdr:rowOff>
    </xdr:to>
    <xdr:cxnSp macro="">
      <xdr:nvCxnSpPr>
        <xdr:cNvPr id="606" name="直線コネクタ 605"/>
        <xdr:cNvCxnSpPr/>
      </xdr:nvCxnSpPr>
      <xdr:spPr>
        <a:xfrm flipV="1">
          <a:off x="21323300" y="10144506"/>
          <a:ext cx="838200" cy="3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51308</xdr:rowOff>
    </xdr:from>
    <xdr:to>
      <xdr:col>107</xdr:col>
      <xdr:colOff>101600</xdr:colOff>
      <xdr:row>59</xdr:row>
      <xdr:rowOff>152908</xdr:rowOff>
    </xdr:to>
    <xdr:sp macro="" textlink="">
      <xdr:nvSpPr>
        <xdr:cNvPr id="607" name="楕円 606"/>
        <xdr:cNvSpPr/>
      </xdr:nvSpPr>
      <xdr:spPr>
        <a:xfrm>
          <a:off x="20383500" y="1016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61722</xdr:rowOff>
    </xdr:from>
    <xdr:to>
      <xdr:col>111</xdr:col>
      <xdr:colOff>177800</xdr:colOff>
      <xdr:row>59</xdr:row>
      <xdr:rowOff>102108</xdr:rowOff>
    </xdr:to>
    <xdr:cxnSp macro="">
      <xdr:nvCxnSpPr>
        <xdr:cNvPr id="608" name="直線コネクタ 607"/>
        <xdr:cNvCxnSpPr/>
      </xdr:nvCxnSpPr>
      <xdr:spPr>
        <a:xfrm flipV="1">
          <a:off x="20434300" y="10177272"/>
          <a:ext cx="889000" cy="40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78740</xdr:rowOff>
    </xdr:from>
    <xdr:to>
      <xdr:col>102</xdr:col>
      <xdr:colOff>165100</xdr:colOff>
      <xdr:row>60</xdr:row>
      <xdr:rowOff>8890</xdr:rowOff>
    </xdr:to>
    <xdr:sp macro="" textlink="">
      <xdr:nvSpPr>
        <xdr:cNvPr id="609" name="楕円 608"/>
        <xdr:cNvSpPr/>
      </xdr:nvSpPr>
      <xdr:spPr>
        <a:xfrm>
          <a:off x="19494500" y="1019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102108</xdr:rowOff>
    </xdr:from>
    <xdr:to>
      <xdr:col>107</xdr:col>
      <xdr:colOff>50800</xdr:colOff>
      <xdr:row>59</xdr:row>
      <xdr:rowOff>129540</xdr:rowOff>
    </xdr:to>
    <xdr:cxnSp macro="">
      <xdr:nvCxnSpPr>
        <xdr:cNvPr id="610" name="直線コネクタ 609"/>
        <xdr:cNvCxnSpPr/>
      </xdr:nvCxnSpPr>
      <xdr:spPr>
        <a:xfrm flipV="1">
          <a:off x="19545300" y="1021765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103886</xdr:rowOff>
    </xdr:from>
    <xdr:to>
      <xdr:col>98</xdr:col>
      <xdr:colOff>38100</xdr:colOff>
      <xdr:row>60</xdr:row>
      <xdr:rowOff>34036</xdr:rowOff>
    </xdr:to>
    <xdr:sp macro="" textlink="">
      <xdr:nvSpPr>
        <xdr:cNvPr id="611" name="楕円 610"/>
        <xdr:cNvSpPr/>
      </xdr:nvSpPr>
      <xdr:spPr>
        <a:xfrm>
          <a:off x="18605500" y="10219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129540</xdr:rowOff>
    </xdr:from>
    <xdr:to>
      <xdr:col>102</xdr:col>
      <xdr:colOff>114300</xdr:colOff>
      <xdr:row>59</xdr:row>
      <xdr:rowOff>154686</xdr:rowOff>
    </xdr:to>
    <xdr:cxnSp macro="">
      <xdr:nvCxnSpPr>
        <xdr:cNvPr id="612" name="直線コネクタ 611"/>
        <xdr:cNvCxnSpPr/>
      </xdr:nvCxnSpPr>
      <xdr:spPr>
        <a:xfrm flipV="1">
          <a:off x="18656300" y="10245090"/>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101363</xdr:rowOff>
    </xdr:from>
    <xdr:ext cx="469744" cy="259045"/>
    <xdr:sp macro="" textlink="">
      <xdr:nvSpPr>
        <xdr:cNvPr id="613" name="n_1aveValue【学校施設】&#10;一人当たり面積"/>
        <xdr:cNvSpPr txBox="1"/>
      </xdr:nvSpPr>
      <xdr:spPr>
        <a:xfrm>
          <a:off x="21075727" y="10559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107459</xdr:rowOff>
    </xdr:from>
    <xdr:ext cx="469744" cy="259045"/>
    <xdr:sp macro="" textlink="">
      <xdr:nvSpPr>
        <xdr:cNvPr id="614" name="n_2aveValue【学校施設】&#10;一人当たり面積"/>
        <xdr:cNvSpPr txBox="1"/>
      </xdr:nvSpPr>
      <xdr:spPr>
        <a:xfrm>
          <a:off x="20199427" y="10565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105935</xdr:rowOff>
    </xdr:from>
    <xdr:ext cx="469744" cy="259045"/>
    <xdr:sp macro="" textlink="">
      <xdr:nvSpPr>
        <xdr:cNvPr id="615" name="n_3aveValue【学校施設】&#10;一人当たり面積"/>
        <xdr:cNvSpPr txBox="1"/>
      </xdr:nvSpPr>
      <xdr:spPr>
        <a:xfrm>
          <a:off x="19310427" y="10564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133367</xdr:rowOff>
    </xdr:from>
    <xdr:ext cx="469744" cy="259045"/>
    <xdr:sp macro="" textlink="">
      <xdr:nvSpPr>
        <xdr:cNvPr id="616" name="n_4aveValue【学校施設】&#10;一人当たり面積"/>
        <xdr:cNvSpPr txBox="1"/>
      </xdr:nvSpPr>
      <xdr:spPr>
        <a:xfrm>
          <a:off x="18421427" y="1059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129049</xdr:rowOff>
    </xdr:from>
    <xdr:ext cx="469744" cy="259045"/>
    <xdr:sp macro="" textlink="">
      <xdr:nvSpPr>
        <xdr:cNvPr id="617" name="n_1mainValue【学校施設】&#10;一人当たり面積"/>
        <xdr:cNvSpPr txBox="1"/>
      </xdr:nvSpPr>
      <xdr:spPr>
        <a:xfrm>
          <a:off x="21075727" y="9901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169435</xdr:rowOff>
    </xdr:from>
    <xdr:ext cx="469744" cy="259045"/>
    <xdr:sp macro="" textlink="">
      <xdr:nvSpPr>
        <xdr:cNvPr id="618" name="n_2mainValue【学校施設】&#10;一人当たり面積"/>
        <xdr:cNvSpPr txBox="1"/>
      </xdr:nvSpPr>
      <xdr:spPr>
        <a:xfrm>
          <a:off x="20199427" y="9942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25417</xdr:rowOff>
    </xdr:from>
    <xdr:ext cx="469744" cy="259045"/>
    <xdr:sp macro="" textlink="">
      <xdr:nvSpPr>
        <xdr:cNvPr id="619" name="n_3mainValue【学校施設】&#10;一人当たり面積"/>
        <xdr:cNvSpPr txBox="1"/>
      </xdr:nvSpPr>
      <xdr:spPr>
        <a:xfrm>
          <a:off x="19310427" y="9969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50563</xdr:rowOff>
    </xdr:from>
    <xdr:ext cx="469744" cy="259045"/>
    <xdr:sp macro="" textlink="">
      <xdr:nvSpPr>
        <xdr:cNvPr id="620" name="n_4mainValue【学校施設】&#10;一人当たり面積"/>
        <xdr:cNvSpPr txBox="1"/>
      </xdr:nvSpPr>
      <xdr:spPr>
        <a:xfrm>
          <a:off x="18421427" y="9994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645" name="直線コネクタ 644"/>
        <xdr:cNvCxnSpPr/>
      </xdr:nvCxnSpPr>
      <xdr:spPr>
        <a:xfrm flipV="1">
          <a:off x="16318864" y="1351788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6" name="【児童館】&#10;有形固定資産減価償却率最小値テキスト"/>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7" name="直線コネクタ 646"/>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648" name="【児童館】&#10;有形固定資産減価償却率最大値テキスト"/>
        <xdr:cNvSpPr txBox="1"/>
      </xdr:nvSpPr>
      <xdr:spPr>
        <a:xfrm>
          <a:off x="16357600" y="1329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649" name="直線コネクタ 648"/>
        <xdr:cNvCxnSpPr/>
      </xdr:nvCxnSpPr>
      <xdr:spPr>
        <a:xfrm>
          <a:off x="16230600" y="1351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57802</xdr:rowOff>
    </xdr:from>
    <xdr:ext cx="405111" cy="259045"/>
    <xdr:sp macro="" textlink="">
      <xdr:nvSpPr>
        <xdr:cNvPr id="650" name="【児童館】&#10;有形固定資産減価償却率平均値テキスト"/>
        <xdr:cNvSpPr txBox="1"/>
      </xdr:nvSpPr>
      <xdr:spPr>
        <a:xfrm>
          <a:off x="16357600" y="141167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651" name="フローチャート: 判断 650"/>
        <xdr:cNvSpPr/>
      </xdr:nvSpPr>
      <xdr:spPr>
        <a:xfrm>
          <a:off x="1626870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652" name="フローチャート: 判断 651"/>
        <xdr:cNvSpPr/>
      </xdr:nvSpPr>
      <xdr:spPr>
        <a:xfrm>
          <a:off x="15430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653" name="フローチャート: 判断 652"/>
        <xdr:cNvSpPr/>
      </xdr:nvSpPr>
      <xdr:spPr>
        <a:xfrm>
          <a:off x="14541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654" name="フローチャート: 判断 653"/>
        <xdr:cNvSpPr/>
      </xdr:nvSpPr>
      <xdr:spPr>
        <a:xfrm>
          <a:off x="13652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114936</xdr:rowOff>
    </xdr:from>
    <xdr:to>
      <xdr:col>67</xdr:col>
      <xdr:colOff>101600</xdr:colOff>
      <xdr:row>83</xdr:row>
      <xdr:rowOff>45086</xdr:rowOff>
    </xdr:to>
    <xdr:sp macro="" textlink="">
      <xdr:nvSpPr>
        <xdr:cNvPr id="655" name="フローチャート: 判断 654"/>
        <xdr:cNvSpPr/>
      </xdr:nvSpPr>
      <xdr:spPr>
        <a:xfrm>
          <a:off x="12763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143511</xdr:rowOff>
    </xdr:from>
    <xdr:to>
      <xdr:col>85</xdr:col>
      <xdr:colOff>177800</xdr:colOff>
      <xdr:row>84</xdr:row>
      <xdr:rowOff>73661</xdr:rowOff>
    </xdr:to>
    <xdr:sp macro="" textlink="">
      <xdr:nvSpPr>
        <xdr:cNvPr id="661" name="楕円 660"/>
        <xdr:cNvSpPr/>
      </xdr:nvSpPr>
      <xdr:spPr>
        <a:xfrm>
          <a:off x="16268700" y="1437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121938</xdr:rowOff>
    </xdr:from>
    <xdr:ext cx="405111" cy="259045"/>
    <xdr:sp macro="" textlink="">
      <xdr:nvSpPr>
        <xdr:cNvPr id="662" name="【児童館】&#10;有形固定資産減価償却率該当値テキスト"/>
        <xdr:cNvSpPr txBox="1"/>
      </xdr:nvSpPr>
      <xdr:spPr>
        <a:xfrm>
          <a:off x="16357600" y="14352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103505</xdr:rowOff>
    </xdr:from>
    <xdr:to>
      <xdr:col>81</xdr:col>
      <xdr:colOff>101600</xdr:colOff>
      <xdr:row>84</xdr:row>
      <xdr:rowOff>33655</xdr:rowOff>
    </xdr:to>
    <xdr:sp macro="" textlink="">
      <xdr:nvSpPr>
        <xdr:cNvPr id="663" name="楕円 662"/>
        <xdr:cNvSpPr/>
      </xdr:nvSpPr>
      <xdr:spPr>
        <a:xfrm>
          <a:off x="15430500" y="1433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154305</xdr:rowOff>
    </xdr:from>
    <xdr:to>
      <xdr:col>85</xdr:col>
      <xdr:colOff>127000</xdr:colOff>
      <xdr:row>84</xdr:row>
      <xdr:rowOff>22861</xdr:rowOff>
    </xdr:to>
    <xdr:cxnSp macro="">
      <xdr:nvCxnSpPr>
        <xdr:cNvPr id="664" name="直線コネクタ 663"/>
        <xdr:cNvCxnSpPr/>
      </xdr:nvCxnSpPr>
      <xdr:spPr>
        <a:xfrm>
          <a:off x="15481300" y="14384655"/>
          <a:ext cx="8382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63500</xdr:rowOff>
    </xdr:from>
    <xdr:to>
      <xdr:col>76</xdr:col>
      <xdr:colOff>165100</xdr:colOff>
      <xdr:row>83</xdr:row>
      <xdr:rowOff>165100</xdr:rowOff>
    </xdr:to>
    <xdr:sp macro="" textlink="">
      <xdr:nvSpPr>
        <xdr:cNvPr id="665" name="楕円 664"/>
        <xdr:cNvSpPr/>
      </xdr:nvSpPr>
      <xdr:spPr>
        <a:xfrm>
          <a:off x="1454150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114300</xdr:rowOff>
    </xdr:from>
    <xdr:to>
      <xdr:col>81</xdr:col>
      <xdr:colOff>50800</xdr:colOff>
      <xdr:row>83</xdr:row>
      <xdr:rowOff>154305</xdr:rowOff>
    </xdr:to>
    <xdr:cxnSp macro="">
      <xdr:nvCxnSpPr>
        <xdr:cNvPr id="666" name="直線コネクタ 665"/>
        <xdr:cNvCxnSpPr/>
      </xdr:nvCxnSpPr>
      <xdr:spPr>
        <a:xfrm>
          <a:off x="14592300" y="1434465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31114</xdr:rowOff>
    </xdr:from>
    <xdr:to>
      <xdr:col>72</xdr:col>
      <xdr:colOff>38100</xdr:colOff>
      <xdr:row>83</xdr:row>
      <xdr:rowOff>132714</xdr:rowOff>
    </xdr:to>
    <xdr:sp macro="" textlink="">
      <xdr:nvSpPr>
        <xdr:cNvPr id="667" name="楕円 666"/>
        <xdr:cNvSpPr/>
      </xdr:nvSpPr>
      <xdr:spPr>
        <a:xfrm>
          <a:off x="13652500" y="1426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81914</xdr:rowOff>
    </xdr:from>
    <xdr:to>
      <xdr:col>76</xdr:col>
      <xdr:colOff>114300</xdr:colOff>
      <xdr:row>83</xdr:row>
      <xdr:rowOff>114300</xdr:rowOff>
    </xdr:to>
    <xdr:cxnSp macro="">
      <xdr:nvCxnSpPr>
        <xdr:cNvPr id="668" name="直線コネクタ 667"/>
        <xdr:cNvCxnSpPr/>
      </xdr:nvCxnSpPr>
      <xdr:spPr>
        <a:xfrm>
          <a:off x="13703300" y="14312264"/>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168275</xdr:rowOff>
    </xdr:from>
    <xdr:to>
      <xdr:col>67</xdr:col>
      <xdr:colOff>101600</xdr:colOff>
      <xdr:row>83</xdr:row>
      <xdr:rowOff>98425</xdr:rowOff>
    </xdr:to>
    <xdr:sp macro="" textlink="">
      <xdr:nvSpPr>
        <xdr:cNvPr id="669" name="楕円 668"/>
        <xdr:cNvSpPr/>
      </xdr:nvSpPr>
      <xdr:spPr>
        <a:xfrm>
          <a:off x="12763500" y="1422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47625</xdr:rowOff>
    </xdr:from>
    <xdr:to>
      <xdr:col>71</xdr:col>
      <xdr:colOff>177800</xdr:colOff>
      <xdr:row>83</xdr:row>
      <xdr:rowOff>81914</xdr:rowOff>
    </xdr:to>
    <xdr:cxnSp macro="">
      <xdr:nvCxnSpPr>
        <xdr:cNvPr id="670" name="直線コネクタ 669"/>
        <xdr:cNvCxnSpPr/>
      </xdr:nvCxnSpPr>
      <xdr:spPr>
        <a:xfrm>
          <a:off x="12814300" y="1427797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143527</xdr:rowOff>
    </xdr:from>
    <xdr:ext cx="405111" cy="259045"/>
    <xdr:sp macro="" textlink="">
      <xdr:nvSpPr>
        <xdr:cNvPr id="671" name="n_1aveValue【児童館】&#10;有形固定資産減価償却率"/>
        <xdr:cNvSpPr txBox="1"/>
      </xdr:nvSpPr>
      <xdr:spPr>
        <a:xfrm>
          <a:off x="15266044" y="1403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135907</xdr:rowOff>
    </xdr:from>
    <xdr:ext cx="405111" cy="259045"/>
    <xdr:sp macro="" textlink="">
      <xdr:nvSpPr>
        <xdr:cNvPr id="672" name="n_2aveValue【児童館】&#10;有形固定資産減価償却率"/>
        <xdr:cNvSpPr txBox="1"/>
      </xdr:nvSpPr>
      <xdr:spPr>
        <a:xfrm>
          <a:off x="14389744" y="1402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120666</xdr:rowOff>
    </xdr:from>
    <xdr:ext cx="405111" cy="259045"/>
    <xdr:sp macro="" textlink="">
      <xdr:nvSpPr>
        <xdr:cNvPr id="673" name="n_3aveValue【児童館】&#10;有形固定資産減価償却率"/>
        <xdr:cNvSpPr txBox="1"/>
      </xdr:nvSpPr>
      <xdr:spPr>
        <a:xfrm>
          <a:off x="13500744" y="1400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61613</xdr:rowOff>
    </xdr:from>
    <xdr:ext cx="405111" cy="259045"/>
    <xdr:sp macro="" textlink="">
      <xdr:nvSpPr>
        <xdr:cNvPr id="674" name="n_4aveValue【児童館】&#10;有形固定資産減価償却率"/>
        <xdr:cNvSpPr txBox="1"/>
      </xdr:nvSpPr>
      <xdr:spPr>
        <a:xfrm>
          <a:off x="126117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24782</xdr:rowOff>
    </xdr:from>
    <xdr:ext cx="405111" cy="259045"/>
    <xdr:sp macro="" textlink="">
      <xdr:nvSpPr>
        <xdr:cNvPr id="675" name="n_1mainValue【児童館】&#10;有形固定資産減価償却率"/>
        <xdr:cNvSpPr txBox="1"/>
      </xdr:nvSpPr>
      <xdr:spPr>
        <a:xfrm>
          <a:off x="15266044" y="1442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156227</xdr:rowOff>
    </xdr:from>
    <xdr:ext cx="405111" cy="259045"/>
    <xdr:sp macro="" textlink="">
      <xdr:nvSpPr>
        <xdr:cNvPr id="676" name="n_2mainValue【児童館】&#10;有形固定資産減価償却率"/>
        <xdr:cNvSpPr txBox="1"/>
      </xdr:nvSpPr>
      <xdr:spPr>
        <a:xfrm>
          <a:off x="14389744" y="1438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123841</xdr:rowOff>
    </xdr:from>
    <xdr:ext cx="405111" cy="259045"/>
    <xdr:sp macro="" textlink="">
      <xdr:nvSpPr>
        <xdr:cNvPr id="677" name="n_3mainValue【児童館】&#10;有形固定資産減価償却率"/>
        <xdr:cNvSpPr txBox="1"/>
      </xdr:nvSpPr>
      <xdr:spPr>
        <a:xfrm>
          <a:off x="13500744" y="14354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89552</xdr:rowOff>
    </xdr:from>
    <xdr:ext cx="405111" cy="259045"/>
    <xdr:sp macro="" textlink="">
      <xdr:nvSpPr>
        <xdr:cNvPr id="678" name="n_4mainValue【児童館】&#10;有形固定資産減価償却率"/>
        <xdr:cNvSpPr txBox="1"/>
      </xdr:nvSpPr>
      <xdr:spPr>
        <a:xfrm>
          <a:off x="12611744" y="1431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704" name="直線コネクタ 703"/>
        <xdr:cNvCxnSpPr/>
      </xdr:nvCxnSpPr>
      <xdr:spPr>
        <a:xfrm flipV="1">
          <a:off x="22160864" y="134112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705" name="【児童館】&#10;一人当たり面積最小値テキスト"/>
        <xdr:cNvSpPr txBox="1"/>
      </xdr:nvSpPr>
      <xdr:spPr>
        <a:xfrm>
          <a:off x="22199600"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706" name="直線コネクタ 705"/>
        <xdr:cNvCxnSpPr/>
      </xdr:nvCxnSpPr>
      <xdr:spPr>
        <a:xfrm>
          <a:off x="22072600" y="1489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07" name="【児童館】&#10;一人当たり面積最大値テキスト"/>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08" name="直線コネクタ 707"/>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169834</xdr:rowOff>
    </xdr:from>
    <xdr:ext cx="469744" cy="259045"/>
    <xdr:sp macro="" textlink="">
      <xdr:nvSpPr>
        <xdr:cNvPr id="709" name="【児童館】&#10;一人当たり面積平均値テキスト"/>
        <xdr:cNvSpPr txBox="1"/>
      </xdr:nvSpPr>
      <xdr:spPr>
        <a:xfrm>
          <a:off x="22199600" y="14400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710" name="フローチャート: 判断 709"/>
        <xdr:cNvSpPr/>
      </xdr:nvSpPr>
      <xdr:spPr>
        <a:xfrm>
          <a:off x="221107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711" name="フローチャート: 判断 710"/>
        <xdr:cNvSpPr/>
      </xdr:nvSpPr>
      <xdr:spPr>
        <a:xfrm>
          <a:off x="21272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712" name="フローチャート: 判断 711"/>
        <xdr:cNvSpPr/>
      </xdr:nvSpPr>
      <xdr:spPr>
        <a:xfrm>
          <a:off x="20383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713" name="フローチャート: 判断 712"/>
        <xdr:cNvSpPr/>
      </xdr:nvSpPr>
      <xdr:spPr>
        <a:xfrm>
          <a:off x="19494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714" name="フローチャート: 判断 713"/>
        <xdr:cNvSpPr/>
      </xdr:nvSpPr>
      <xdr:spPr>
        <a:xfrm>
          <a:off x="18605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79</xdr:row>
      <xdr:rowOff>158750</xdr:rowOff>
    </xdr:from>
    <xdr:to>
      <xdr:col>116</xdr:col>
      <xdr:colOff>114300</xdr:colOff>
      <xdr:row>80</xdr:row>
      <xdr:rowOff>88900</xdr:rowOff>
    </xdr:to>
    <xdr:sp macro="" textlink="">
      <xdr:nvSpPr>
        <xdr:cNvPr id="720" name="楕円 719"/>
        <xdr:cNvSpPr/>
      </xdr:nvSpPr>
      <xdr:spPr>
        <a:xfrm>
          <a:off x="22110700" y="137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10177</xdr:rowOff>
    </xdr:from>
    <xdr:ext cx="469744" cy="259045"/>
    <xdr:sp macro="" textlink="">
      <xdr:nvSpPr>
        <xdr:cNvPr id="721" name="【児童館】&#10;一人当たり面積該当値テキスト"/>
        <xdr:cNvSpPr txBox="1"/>
      </xdr:nvSpPr>
      <xdr:spPr>
        <a:xfrm>
          <a:off x="22199600" y="1355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3629</xdr:rowOff>
    </xdr:from>
    <xdr:to>
      <xdr:col>112</xdr:col>
      <xdr:colOff>38100</xdr:colOff>
      <xdr:row>80</xdr:row>
      <xdr:rowOff>105229</xdr:rowOff>
    </xdr:to>
    <xdr:sp macro="" textlink="">
      <xdr:nvSpPr>
        <xdr:cNvPr id="722" name="楕円 721"/>
        <xdr:cNvSpPr/>
      </xdr:nvSpPr>
      <xdr:spPr>
        <a:xfrm>
          <a:off x="21272500" y="1371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38100</xdr:rowOff>
    </xdr:from>
    <xdr:to>
      <xdr:col>116</xdr:col>
      <xdr:colOff>63500</xdr:colOff>
      <xdr:row>80</xdr:row>
      <xdr:rowOff>54429</xdr:rowOff>
    </xdr:to>
    <xdr:cxnSp macro="">
      <xdr:nvCxnSpPr>
        <xdr:cNvPr id="723" name="直線コネクタ 722"/>
        <xdr:cNvCxnSpPr/>
      </xdr:nvCxnSpPr>
      <xdr:spPr>
        <a:xfrm flipV="1">
          <a:off x="21323300" y="13754100"/>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36286</xdr:rowOff>
    </xdr:from>
    <xdr:to>
      <xdr:col>107</xdr:col>
      <xdr:colOff>101600</xdr:colOff>
      <xdr:row>80</xdr:row>
      <xdr:rowOff>137886</xdr:rowOff>
    </xdr:to>
    <xdr:sp macro="" textlink="">
      <xdr:nvSpPr>
        <xdr:cNvPr id="724" name="楕円 723"/>
        <xdr:cNvSpPr/>
      </xdr:nvSpPr>
      <xdr:spPr>
        <a:xfrm>
          <a:off x="20383500" y="1375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54429</xdr:rowOff>
    </xdr:from>
    <xdr:to>
      <xdr:col>111</xdr:col>
      <xdr:colOff>177800</xdr:colOff>
      <xdr:row>80</xdr:row>
      <xdr:rowOff>87086</xdr:rowOff>
    </xdr:to>
    <xdr:cxnSp macro="">
      <xdr:nvCxnSpPr>
        <xdr:cNvPr id="725" name="直線コネクタ 724"/>
        <xdr:cNvCxnSpPr/>
      </xdr:nvCxnSpPr>
      <xdr:spPr>
        <a:xfrm flipV="1">
          <a:off x="20434300" y="1377042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126093</xdr:rowOff>
    </xdr:from>
    <xdr:to>
      <xdr:col>102</xdr:col>
      <xdr:colOff>165100</xdr:colOff>
      <xdr:row>80</xdr:row>
      <xdr:rowOff>56243</xdr:rowOff>
    </xdr:to>
    <xdr:sp macro="" textlink="">
      <xdr:nvSpPr>
        <xdr:cNvPr id="726" name="楕円 725"/>
        <xdr:cNvSpPr/>
      </xdr:nvSpPr>
      <xdr:spPr>
        <a:xfrm>
          <a:off x="19494500" y="13670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5443</xdr:rowOff>
    </xdr:from>
    <xdr:to>
      <xdr:col>107</xdr:col>
      <xdr:colOff>50800</xdr:colOff>
      <xdr:row>80</xdr:row>
      <xdr:rowOff>87086</xdr:rowOff>
    </xdr:to>
    <xdr:cxnSp macro="">
      <xdr:nvCxnSpPr>
        <xdr:cNvPr id="727" name="直線コネクタ 726"/>
        <xdr:cNvCxnSpPr/>
      </xdr:nvCxnSpPr>
      <xdr:spPr>
        <a:xfrm>
          <a:off x="19545300" y="13721443"/>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158750</xdr:rowOff>
    </xdr:from>
    <xdr:to>
      <xdr:col>98</xdr:col>
      <xdr:colOff>38100</xdr:colOff>
      <xdr:row>80</xdr:row>
      <xdr:rowOff>88900</xdr:rowOff>
    </xdr:to>
    <xdr:sp macro="" textlink="">
      <xdr:nvSpPr>
        <xdr:cNvPr id="728" name="楕円 727"/>
        <xdr:cNvSpPr/>
      </xdr:nvSpPr>
      <xdr:spPr>
        <a:xfrm>
          <a:off x="18605500" y="137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5443</xdr:rowOff>
    </xdr:from>
    <xdr:to>
      <xdr:col>102</xdr:col>
      <xdr:colOff>114300</xdr:colOff>
      <xdr:row>80</xdr:row>
      <xdr:rowOff>38100</xdr:rowOff>
    </xdr:to>
    <xdr:cxnSp macro="">
      <xdr:nvCxnSpPr>
        <xdr:cNvPr id="729" name="直線コネクタ 728"/>
        <xdr:cNvCxnSpPr/>
      </xdr:nvCxnSpPr>
      <xdr:spPr>
        <a:xfrm flipV="1">
          <a:off x="18656300" y="137214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129013</xdr:rowOff>
    </xdr:from>
    <xdr:ext cx="469744" cy="259045"/>
    <xdr:sp macro="" textlink="">
      <xdr:nvSpPr>
        <xdr:cNvPr id="730" name="n_1aveValue【児童館】&#10;一人当たり面積"/>
        <xdr:cNvSpPr txBox="1"/>
      </xdr:nvSpPr>
      <xdr:spPr>
        <a:xfrm>
          <a:off x="210757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129013</xdr:rowOff>
    </xdr:from>
    <xdr:ext cx="469744" cy="259045"/>
    <xdr:sp macro="" textlink="">
      <xdr:nvSpPr>
        <xdr:cNvPr id="731" name="n_2aveValue【児童館】&#10;一人当たり面積"/>
        <xdr:cNvSpPr txBox="1"/>
      </xdr:nvSpPr>
      <xdr:spPr>
        <a:xfrm>
          <a:off x="201994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145341</xdr:rowOff>
    </xdr:from>
    <xdr:ext cx="469744" cy="259045"/>
    <xdr:sp macro="" textlink="">
      <xdr:nvSpPr>
        <xdr:cNvPr id="732" name="n_3aveValue【児童館】&#10;一人当たり面積"/>
        <xdr:cNvSpPr txBox="1"/>
      </xdr:nvSpPr>
      <xdr:spPr>
        <a:xfrm>
          <a:off x="19310427" y="1454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161670</xdr:rowOff>
    </xdr:from>
    <xdr:ext cx="469744" cy="259045"/>
    <xdr:sp macro="" textlink="">
      <xdr:nvSpPr>
        <xdr:cNvPr id="733" name="n_4aveValue【児童館】&#10;一人当たり面積"/>
        <xdr:cNvSpPr txBox="1"/>
      </xdr:nvSpPr>
      <xdr:spPr>
        <a:xfrm>
          <a:off x="18421427" y="1456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78</xdr:row>
      <xdr:rowOff>121756</xdr:rowOff>
    </xdr:from>
    <xdr:ext cx="469744" cy="259045"/>
    <xdr:sp macro="" textlink="">
      <xdr:nvSpPr>
        <xdr:cNvPr id="734" name="n_1mainValue【児童館】&#10;一人当たり面積"/>
        <xdr:cNvSpPr txBox="1"/>
      </xdr:nvSpPr>
      <xdr:spPr>
        <a:xfrm>
          <a:off x="21075727" y="13494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154413</xdr:rowOff>
    </xdr:from>
    <xdr:ext cx="469744" cy="259045"/>
    <xdr:sp macro="" textlink="">
      <xdr:nvSpPr>
        <xdr:cNvPr id="735" name="n_2mainValue【児童館】&#10;一人当たり面積"/>
        <xdr:cNvSpPr txBox="1"/>
      </xdr:nvSpPr>
      <xdr:spPr>
        <a:xfrm>
          <a:off x="20199427" y="13527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72770</xdr:rowOff>
    </xdr:from>
    <xdr:ext cx="469744" cy="259045"/>
    <xdr:sp macro="" textlink="">
      <xdr:nvSpPr>
        <xdr:cNvPr id="736" name="n_3mainValue【児童館】&#10;一人当たり面積"/>
        <xdr:cNvSpPr txBox="1"/>
      </xdr:nvSpPr>
      <xdr:spPr>
        <a:xfrm>
          <a:off x="19310427" y="1344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105427</xdr:rowOff>
    </xdr:from>
    <xdr:ext cx="469744" cy="259045"/>
    <xdr:sp macro="" textlink="">
      <xdr:nvSpPr>
        <xdr:cNvPr id="737" name="n_4mainValue【児童館】&#10;一人当たり面積"/>
        <xdr:cNvSpPr txBox="1"/>
      </xdr:nvSpPr>
      <xdr:spPr>
        <a:xfrm>
          <a:off x="18421427" y="1347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9" name="直線コネクタ 748"/>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0" name="テキスト ボックス 749"/>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1" name="直線コネクタ 750"/>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2" name="テキスト ボックス 751"/>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3" name="直線コネクタ 752"/>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4" name="テキスト ボックス 753"/>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5" name="直線コネクタ 754"/>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6" name="テキスト ボックス 755"/>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7" name="直線コネクタ 756"/>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8" name="テキスト ボックス 757"/>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0" name="テキスト ボックス 759"/>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1"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762" name="直線コネクタ 761"/>
        <xdr:cNvCxnSpPr/>
      </xdr:nvCxnSpPr>
      <xdr:spPr>
        <a:xfrm flipV="1">
          <a:off x="16318864" y="1713547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763" name="【公民館】&#10;有形固定資産減価償却率最小値テキスト"/>
        <xdr:cNvSpPr txBox="1"/>
      </xdr:nvSpPr>
      <xdr:spPr>
        <a:xfrm>
          <a:off x="16357600" y="1850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764" name="直線コネクタ 763"/>
        <xdr:cNvCxnSpPr/>
      </xdr:nvCxnSpPr>
      <xdr:spPr>
        <a:xfrm>
          <a:off x="16230600" y="18503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765" name="【公民館】&#10;有形固定資産減価償却率最大値テキスト"/>
        <xdr:cNvSpPr txBox="1"/>
      </xdr:nvSpPr>
      <xdr:spPr>
        <a:xfrm>
          <a:off x="16357600" y="1691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766" name="直線コネクタ 765"/>
        <xdr:cNvCxnSpPr/>
      </xdr:nvCxnSpPr>
      <xdr:spPr>
        <a:xfrm>
          <a:off x="16230600" y="1713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113047</xdr:rowOff>
    </xdr:from>
    <xdr:ext cx="405111" cy="259045"/>
    <xdr:sp macro="" textlink="">
      <xdr:nvSpPr>
        <xdr:cNvPr id="767" name="【公民館】&#10;有形固定資産減価償却率平均値テキスト"/>
        <xdr:cNvSpPr txBox="1"/>
      </xdr:nvSpPr>
      <xdr:spPr>
        <a:xfrm>
          <a:off x="16357600" y="1777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768" name="フローチャート: 判断 767"/>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769" name="フローチャート: 判断 768"/>
        <xdr:cNvSpPr/>
      </xdr:nvSpPr>
      <xdr:spPr>
        <a:xfrm>
          <a:off x="15430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70" name="フローチャート: 判断 769"/>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771" name="フローチャート: 判断 770"/>
        <xdr:cNvSpPr/>
      </xdr:nvSpPr>
      <xdr:spPr>
        <a:xfrm>
          <a:off x="13652500" y="1787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772" name="フローチャート: 判断 771"/>
        <xdr:cNvSpPr/>
      </xdr:nvSpPr>
      <xdr:spPr>
        <a:xfrm>
          <a:off x="12763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19686</xdr:rowOff>
    </xdr:from>
    <xdr:to>
      <xdr:col>85</xdr:col>
      <xdr:colOff>177800</xdr:colOff>
      <xdr:row>106</xdr:row>
      <xdr:rowOff>121286</xdr:rowOff>
    </xdr:to>
    <xdr:sp macro="" textlink="">
      <xdr:nvSpPr>
        <xdr:cNvPr id="778" name="楕円 777"/>
        <xdr:cNvSpPr/>
      </xdr:nvSpPr>
      <xdr:spPr>
        <a:xfrm>
          <a:off x="16268700" y="1819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169563</xdr:rowOff>
    </xdr:from>
    <xdr:ext cx="405111" cy="259045"/>
    <xdr:sp macro="" textlink="">
      <xdr:nvSpPr>
        <xdr:cNvPr id="779" name="【公民館】&#10;有形固定資産減価償却率該当値テキスト"/>
        <xdr:cNvSpPr txBox="1"/>
      </xdr:nvSpPr>
      <xdr:spPr>
        <a:xfrm>
          <a:off x="16357600" y="1817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149225</xdr:rowOff>
    </xdr:from>
    <xdr:to>
      <xdr:col>81</xdr:col>
      <xdr:colOff>101600</xdr:colOff>
      <xdr:row>106</xdr:row>
      <xdr:rowOff>79375</xdr:rowOff>
    </xdr:to>
    <xdr:sp macro="" textlink="">
      <xdr:nvSpPr>
        <xdr:cNvPr id="780" name="楕円 779"/>
        <xdr:cNvSpPr/>
      </xdr:nvSpPr>
      <xdr:spPr>
        <a:xfrm>
          <a:off x="15430500" y="1815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28575</xdr:rowOff>
    </xdr:from>
    <xdr:to>
      <xdr:col>85</xdr:col>
      <xdr:colOff>127000</xdr:colOff>
      <xdr:row>106</xdr:row>
      <xdr:rowOff>70486</xdr:rowOff>
    </xdr:to>
    <xdr:cxnSp macro="">
      <xdr:nvCxnSpPr>
        <xdr:cNvPr id="781" name="直線コネクタ 780"/>
        <xdr:cNvCxnSpPr/>
      </xdr:nvCxnSpPr>
      <xdr:spPr>
        <a:xfrm>
          <a:off x="15481300" y="18202275"/>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156845</xdr:rowOff>
    </xdr:from>
    <xdr:to>
      <xdr:col>76</xdr:col>
      <xdr:colOff>165100</xdr:colOff>
      <xdr:row>106</xdr:row>
      <xdr:rowOff>86995</xdr:rowOff>
    </xdr:to>
    <xdr:sp macro="" textlink="">
      <xdr:nvSpPr>
        <xdr:cNvPr id="782" name="楕円 781"/>
        <xdr:cNvSpPr/>
      </xdr:nvSpPr>
      <xdr:spPr>
        <a:xfrm>
          <a:off x="14541500" y="1815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28575</xdr:rowOff>
    </xdr:from>
    <xdr:to>
      <xdr:col>81</xdr:col>
      <xdr:colOff>50800</xdr:colOff>
      <xdr:row>106</xdr:row>
      <xdr:rowOff>36195</xdr:rowOff>
    </xdr:to>
    <xdr:cxnSp macro="">
      <xdr:nvCxnSpPr>
        <xdr:cNvPr id="783" name="直線コネクタ 782"/>
        <xdr:cNvCxnSpPr/>
      </xdr:nvCxnSpPr>
      <xdr:spPr>
        <a:xfrm flipV="1">
          <a:off x="14592300" y="1820227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126364</xdr:rowOff>
    </xdr:from>
    <xdr:to>
      <xdr:col>72</xdr:col>
      <xdr:colOff>38100</xdr:colOff>
      <xdr:row>106</xdr:row>
      <xdr:rowOff>56514</xdr:rowOff>
    </xdr:to>
    <xdr:sp macro="" textlink="">
      <xdr:nvSpPr>
        <xdr:cNvPr id="784" name="楕円 783"/>
        <xdr:cNvSpPr/>
      </xdr:nvSpPr>
      <xdr:spPr>
        <a:xfrm>
          <a:off x="13652500" y="1812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5714</xdr:rowOff>
    </xdr:from>
    <xdr:to>
      <xdr:col>76</xdr:col>
      <xdr:colOff>114300</xdr:colOff>
      <xdr:row>106</xdr:row>
      <xdr:rowOff>36195</xdr:rowOff>
    </xdr:to>
    <xdr:cxnSp macro="">
      <xdr:nvCxnSpPr>
        <xdr:cNvPr id="785" name="直線コネクタ 784"/>
        <xdr:cNvCxnSpPr/>
      </xdr:nvCxnSpPr>
      <xdr:spPr>
        <a:xfrm>
          <a:off x="13703300" y="18179414"/>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84455</xdr:rowOff>
    </xdr:from>
    <xdr:to>
      <xdr:col>67</xdr:col>
      <xdr:colOff>101600</xdr:colOff>
      <xdr:row>106</xdr:row>
      <xdr:rowOff>14605</xdr:rowOff>
    </xdr:to>
    <xdr:sp macro="" textlink="">
      <xdr:nvSpPr>
        <xdr:cNvPr id="786" name="楕円 785"/>
        <xdr:cNvSpPr/>
      </xdr:nvSpPr>
      <xdr:spPr>
        <a:xfrm>
          <a:off x="12763500" y="1808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135255</xdr:rowOff>
    </xdr:from>
    <xdr:to>
      <xdr:col>71</xdr:col>
      <xdr:colOff>177800</xdr:colOff>
      <xdr:row>106</xdr:row>
      <xdr:rowOff>5714</xdr:rowOff>
    </xdr:to>
    <xdr:cxnSp macro="">
      <xdr:nvCxnSpPr>
        <xdr:cNvPr id="787" name="直線コネクタ 786"/>
        <xdr:cNvCxnSpPr/>
      </xdr:nvCxnSpPr>
      <xdr:spPr>
        <a:xfrm>
          <a:off x="12814300" y="1813750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33038</xdr:rowOff>
    </xdr:from>
    <xdr:ext cx="405111" cy="259045"/>
    <xdr:sp macro="" textlink="">
      <xdr:nvSpPr>
        <xdr:cNvPr id="788" name="n_1aveValue【公民館】&#10;有形固定資産減価償却率"/>
        <xdr:cNvSpPr txBox="1"/>
      </xdr:nvSpPr>
      <xdr:spPr>
        <a:xfrm>
          <a:off x="15266044" y="1769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12082</xdr:rowOff>
    </xdr:from>
    <xdr:ext cx="405111" cy="259045"/>
    <xdr:sp macro="" textlink="">
      <xdr:nvSpPr>
        <xdr:cNvPr id="789" name="n_2aveValue【公民館】&#10;有形固定資産減価償却率"/>
        <xdr:cNvSpPr txBox="1"/>
      </xdr:nvSpPr>
      <xdr:spPr>
        <a:xfrm>
          <a:off x="14389744"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158766</xdr:rowOff>
    </xdr:from>
    <xdr:ext cx="405111" cy="259045"/>
    <xdr:sp macro="" textlink="">
      <xdr:nvSpPr>
        <xdr:cNvPr id="790" name="n_3aveValue【公民館】&#10;有形固定資産減価償却率"/>
        <xdr:cNvSpPr txBox="1"/>
      </xdr:nvSpPr>
      <xdr:spPr>
        <a:xfrm>
          <a:off x="13500744" y="1764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147338</xdr:rowOff>
    </xdr:from>
    <xdr:ext cx="405111" cy="259045"/>
    <xdr:sp macro="" textlink="">
      <xdr:nvSpPr>
        <xdr:cNvPr id="791" name="n_4aveValue【公民館】&#10;有形固定資産減価償却率"/>
        <xdr:cNvSpPr txBox="1"/>
      </xdr:nvSpPr>
      <xdr:spPr>
        <a:xfrm>
          <a:off x="12611744" y="1763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70502</xdr:rowOff>
    </xdr:from>
    <xdr:ext cx="405111" cy="259045"/>
    <xdr:sp macro="" textlink="">
      <xdr:nvSpPr>
        <xdr:cNvPr id="792" name="n_1mainValue【公民館】&#10;有形固定資産減価償却率"/>
        <xdr:cNvSpPr txBox="1"/>
      </xdr:nvSpPr>
      <xdr:spPr>
        <a:xfrm>
          <a:off x="15266044" y="1824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78122</xdr:rowOff>
    </xdr:from>
    <xdr:ext cx="405111" cy="259045"/>
    <xdr:sp macro="" textlink="">
      <xdr:nvSpPr>
        <xdr:cNvPr id="793" name="n_2mainValue【公民館】&#10;有形固定資産減価償却率"/>
        <xdr:cNvSpPr txBox="1"/>
      </xdr:nvSpPr>
      <xdr:spPr>
        <a:xfrm>
          <a:off x="14389744" y="1825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47641</xdr:rowOff>
    </xdr:from>
    <xdr:ext cx="405111" cy="259045"/>
    <xdr:sp macro="" textlink="">
      <xdr:nvSpPr>
        <xdr:cNvPr id="794" name="n_3mainValue【公民館】&#10;有形固定資産減価償却率"/>
        <xdr:cNvSpPr txBox="1"/>
      </xdr:nvSpPr>
      <xdr:spPr>
        <a:xfrm>
          <a:off x="13500744" y="1822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5732</xdr:rowOff>
    </xdr:from>
    <xdr:ext cx="405111" cy="259045"/>
    <xdr:sp macro="" textlink="">
      <xdr:nvSpPr>
        <xdr:cNvPr id="795" name="n_4mainValue【公民館】&#10;有形固定資産減価償却率"/>
        <xdr:cNvSpPr txBox="1"/>
      </xdr:nvSpPr>
      <xdr:spPr>
        <a:xfrm>
          <a:off x="12611744" y="1817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6" name="直線コネクタ 805"/>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7" name="テキスト ボックス 806"/>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8" name="直線コネクタ 807"/>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9" name="テキスト ボックス 808"/>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0" name="直線コネクタ 809"/>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1" name="テキスト ボックス 810"/>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2" name="直線コネクタ 811"/>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3" name="テキスト ボックス 812"/>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817" name="直線コネクタ 816"/>
        <xdr:cNvCxnSpPr/>
      </xdr:nvCxnSpPr>
      <xdr:spPr>
        <a:xfrm flipV="1">
          <a:off x="22160864" y="171823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18" name="【公民館】&#10;一人当たり面積最小値テキスト"/>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19" name="直線コネクタ 818"/>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820" name="【公民館】&#10;一人当たり面積最大値テキスト"/>
        <xdr:cNvSpPr txBox="1"/>
      </xdr:nvSpPr>
      <xdr:spPr>
        <a:xfrm>
          <a:off x="22199600" y="169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821" name="直線コネクタ 820"/>
        <xdr:cNvCxnSpPr/>
      </xdr:nvCxnSpPr>
      <xdr:spPr>
        <a:xfrm>
          <a:off x="22072600" y="1718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170705</xdr:rowOff>
    </xdr:from>
    <xdr:ext cx="469744" cy="259045"/>
    <xdr:sp macro="" textlink="">
      <xdr:nvSpPr>
        <xdr:cNvPr id="822" name="【公民館】&#10;一人当たり面積平均値テキスト"/>
        <xdr:cNvSpPr txBox="1"/>
      </xdr:nvSpPr>
      <xdr:spPr>
        <a:xfrm>
          <a:off x="22199600" y="18172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823" name="フローチャート: 判断 822"/>
        <xdr:cNvSpPr/>
      </xdr:nvSpPr>
      <xdr:spPr>
        <a:xfrm>
          <a:off x="221107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824" name="フローチャート: 判断 823"/>
        <xdr:cNvSpPr/>
      </xdr:nvSpPr>
      <xdr:spPr>
        <a:xfrm>
          <a:off x="2127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825" name="フローチャート: 判断 824"/>
        <xdr:cNvSpPr/>
      </xdr:nvSpPr>
      <xdr:spPr>
        <a:xfrm>
          <a:off x="20383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826" name="フローチャート: 判断 825"/>
        <xdr:cNvSpPr/>
      </xdr:nvSpPr>
      <xdr:spPr>
        <a:xfrm>
          <a:off x="19494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827" name="フローチャート: 判断 826"/>
        <xdr:cNvSpPr/>
      </xdr:nvSpPr>
      <xdr:spPr>
        <a:xfrm>
          <a:off x="18605500" y="1821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254</xdr:rowOff>
    </xdr:from>
    <xdr:to>
      <xdr:col>116</xdr:col>
      <xdr:colOff>114300</xdr:colOff>
      <xdr:row>102</xdr:row>
      <xdr:rowOff>101854</xdr:rowOff>
    </xdr:to>
    <xdr:sp macro="" textlink="">
      <xdr:nvSpPr>
        <xdr:cNvPr id="833" name="楕円 832"/>
        <xdr:cNvSpPr/>
      </xdr:nvSpPr>
      <xdr:spPr>
        <a:xfrm>
          <a:off x="22110700" y="17488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23131</xdr:rowOff>
    </xdr:from>
    <xdr:ext cx="469744" cy="259045"/>
    <xdr:sp macro="" textlink="">
      <xdr:nvSpPr>
        <xdr:cNvPr id="834" name="【公民館】&#10;一人当たり面積該当値テキスト"/>
        <xdr:cNvSpPr txBox="1"/>
      </xdr:nvSpPr>
      <xdr:spPr>
        <a:xfrm>
          <a:off x="22199600" y="17339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20828</xdr:rowOff>
    </xdr:from>
    <xdr:to>
      <xdr:col>112</xdr:col>
      <xdr:colOff>38100</xdr:colOff>
      <xdr:row>102</xdr:row>
      <xdr:rowOff>122428</xdr:rowOff>
    </xdr:to>
    <xdr:sp macro="" textlink="">
      <xdr:nvSpPr>
        <xdr:cNvPr id="835" name="楕円 834"/>
        <xdr:cNvSpPr/>
      </xdr:nvSpPr>
      <xdr:spPr>
        <a:xfrm>
          <a:off x="21272500" y="17508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51054</xdr:rowOff>
    </xdr:from>
    <xdr:to>
      <xdr:col>116</xdr:col>
      <xdr:colOff>63500</xdr:colOff>
      <xdr:row>102</xdr:row>
      <xdr:rowOff>71628</xdr:rowOff>
    </xdr:to>
    <xdr:cxnSp macro="">
      <xdr:nvCxnSpPr>
        <xdr:cNvPr id="836" name="直線コネクタ 835"/>
        <xdr:cNvCxnSpPr/>
      </xdr:nvCxnSpPr>
      <xdr:spPr>
        <a:xfrm flipV="1">
          <a:off x="21323300" y="17538954"/>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39115</xdr:rowOff>
    </xdr:from>
    <xdr:to>
      <xdr:col>107</xdr:col>
      <xdr:colOff>101600</xdr:colOff>
      <xdr:row>102</xdr:row>
      <xdr:rowOff>140715</xdr:rowOff>
    </xdr:to>
    <xdr:sp macro="" textlink="">
      <xdr:nvSpPr>
        <xdr:cNvPr id="837" name="楕円 836"/>
        <xdr:cNvSpPr/>
      </xdr:nvSpPr>
      <xdr:spPr>
        <a:xfrm>
          <a:off x="20383500" y="1752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71628</xdr:rowOff>
    </xdr:from>
    <xdr:to>
      <xdr:col>111</xdr:col>
      <xdr:colOff>177800</xdr:colOff>
      <xdr:row>102</xdr:row>
      <xdr:rowOff>89915</xdr:rowOff>
    </xdr:to>
    <xdr:cxnSp macro="">
      <xdr:nvCxnSpPr>
        <xdr:cNvPr id="838" name="直線コネクタ 837"/>
        <xdr:cNvCxnSpPr/>
      </xdr:nvCxnSpPr>
      <xdr:spPr>
        <a:xfrm flipV="1">
          <a:off x="20434300" y="17559528"/>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57404</xdr:rowOff>
    </xdr:from>
    <xdr:to>
      <xdr:col>102</xdr:col>
      <xdr:colOff>165100</xdr:colOff>
      <xdr:row>102</xdr:row>
      <xdr:rowOff>159004</xdr:rowOff>
    </xdr:to>
    <xdr:sp macro="" textlink="">
      <xdr:nvSpPr>
        <xdr:cNvPr id="839" name="楕円 838"/>
        <xdr:cNvSpPr/>
      </xdr:nvSpPr>
      <xdr:spPr>
        <a:xfrm>
          <a:off x="19494500" y="1754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89915</xdr:rowOff>
    </xdr:from>
    <xdr:to>
      <xdr:col>107</xdr:col>
      <xdr:colOff>50800</xdr:colOff>
      <xdr:row>102</xdr:row>
      <xdr:rowOff>108204</xdr:rowOff>
    </xdr:to>
    <xdr:cxnSp macro="">
      <xdr:nvCxnSpPr>
        <xdr:cNvPr id="840" name="直線コネクタ 839"/>
        <xdr:cNvCxnSpPr/>
      </xdr:nvCxnSpPr>
      <xdr:spPr>
        <a:xfrm flipV="1">
          <a:off x="19545300" y="17577815"/>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73406</xdr:rowOff>
    </xdr:from>
    <xdr:to>
      <xdr:col>98</xdr:col>
      <xdr:colOff>38100</xdr:colOff>
      <xdr:row>103</xdr:row>
      <xdr:rowOff>3556</xdr:rowOff>
    </xdr:to>
    <xdr:sp macro="" textlink="">
      <xdr:nvSpPr>
        <xdr:cNvPr id="841" name="楕円 840"/>
        <xdr:cNvSpPr/>
      </xdr:nvSpPr>
      <xdr:spPr>
        <a:xfrm>
          <a:off x="18605500" y="17561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108204</xdr:rowOff>
    </xdr:from>
    <xdr:to>
      <xdr:col>102</xdr:col>
      <xdr:colOff>114300</xdr:colOff>
      <xdr:row>102</xdr:row>
      <xdr:rowOff>124206</xdr:rowOff>
    </xdr:to>
    <xdr:cxnSp macro="">
      <xdr:nvCxnSpPr>
        <xdr:cNvPr id="842" name="直線コネクタ 841"/>
        <xdr:cNvCxnSpPr/>
      </xdr:nvCxnSpPr>
      <xdr:spPr>
        <a:xfrm flipV="1">
          <a:off x="18656300" y="17596104"/>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106697</xdr:rowOff>
    </xdr:from>
    <xdr:ext cx="469744" cy="259045"/>
    <xdr:sp macro="" textlink="">
      <xdr:nvSpPr>
        <xdr:cNvPr id="843" name="n_1aveValue【公民館】&#10;一人当たり面積"/>
        <xdr:cNvSpPr txBox="1"/>
      </xdr:nvSpPr>
      <xdr:spPr>
        <a:xfrm>
          <a:off x="21075727" y="1828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102125</xdr:rowOff>
    </xdr:from>
    <xdr:ext cx="469744" cy="259045"/>
    <xdr:sp macro="" textlink="">
      <xdr:nvSpPr>
        <xdr:cNvPr id="844" name="n_2aveValue【公民館】&#10;一人当たり面積"/>
        <xdr:cNvSpPr txBox="1"/>
      </xdr:nvSpPr>
      <xdr:spPr>
        <a:xfrm>
          <a:off x="20199427" y="1827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102125</xdr:rowOff>
    </xdr:from>
    <xdr:ext cx="469744" cy="259045"/>
    <xdr:sp macro="" textlink="">
      <xdr:nvSpPr>
        <xdr:cNvPr id="845" name="n_3aveValue【公民館】&#10;一人当たり面積"/>
        <xdr:cNvSpPr txBox="1"/>
      </xdr:nvSpPr>
      <xdr:spPr>
        <a:xfrm>
          <a:off x="19310427" y="1827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138701</xdr:rowOff>
    </xdr:from>
    <xdr:ext cx="469744" cy="259045"/>
    <xdr:sp macro="" textlink="">
      <xdr:nvSpPr>
        <xdr:cNvPr id="846" name="n_4aveValue【公民館】&#10;一人当たり面積"/>
        <xdr:cNvSpPr txBox="1"/>
      </xdr:nvSpPr>
      <xdr:spPr>
        <a:xfrm>
          <a:off x="18421427" y="18312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138955</xdr:rowOff>
    </xdr:from>
    <xdr:ext cx="469744" cy="259045"/>
    <xdr:sp macro="" textlink="">
      <xdr:nvSpPr>
        <xdr:cNvPr id="847" name="n_1mainValue【公民館】&#10;一人当たり面積"/>
        <xdr:cNvSpPr txBox="1"/>
      </xdr:nvSpPr>
      <xdr:spPr>
        <a:xfrm>
          <a:off x="21075727" y="17283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157242</xdr:rowOff>
    </xdr:from>
    <xdr:ext cx="469744" cy="259045"/>
    <xdr:sp macro="" textlink="">
      <xdr:nvSpPr>
        <xdr:cNvPr id="848" name="n_2mainValue【公民館】&#10;一人当たり面積"/>
        <xdr:cNvSpPr txBox="1"/>
      </xdr:nvSpPr>
      <xdr:spPr>
        <a:xfrm>
          <a:off x="20199427" y="1730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4081</xdr:rowOff>
    </xdr:from>
    <xdr:ext cx="469744" cy="259045"/>
    <xdr:sp macro="" textlink="">
      <xdr:nvSpPr>
        <xdr:cNvPr id="849" name="n_3mainValue【公民館】&#10;一人当たり面積"/>
        <xdr:cNvSpPr txBox="1"/>
      </xdr:nvSpPr>
      <xdr:spPr>
        <a:xfrm>
          <a:off x="19310427" y="17320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20083</xdr:rowOff>
    </xdr:from>
    <xdr:ext cx="469744" cy="259045"/>
    <xdr:sp macro="" textlink="">
      <xdr:nvSpPr>
        <xdr:cNvPr id="850" name="n_4mainValue【公民館】&#10;一人当たり面積"/>
        <xdr:cNvSpPr txBox="1"/>
      </xdr:nvSpPr>
      <xdr:spPr>
        <a:xfrm>
          <a:off x="18421427" y="1733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橋りょう・トンネル</a:t>
          </a:r>
          <a:r>
            <a:rPr kumimoji="1" lang="en-US" altLang="ja-JP"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の有形固定資産減価償却率</a:t>
          </a:r>
          <a:r>
            <a:rPr kumimoji="1" lang="ja-JP" altLang="en-US" sz="1000">
              <a:solidFill>
                <a:schemeClr val="dk1"/>
              </a:solidFill>
              <a:effectLst/>
              <a:latin typeface="+mn-lt"/>
              <a:ea typeface="+mn-ea"/>
              <a:cs typeface="+mn-cs"/>
            </a:rPr>
            <a:t>は</a:t>
          </a:r>
          <a:r>
            <a:rPr kumimoji="1" lang="en-US" altLang="ja-JP" sz="1000">
              <a:solidFill>
                <a:schemeClr val="dk1"/>
              </a:solidFill>
              <a:effectLst/>
              <a:latin typeface="+mn-lt"/>
              <a:ea typeface="+mn-ea"/>
              <a:cs typeface="+mn-cs"/>
            </a:rPr>
            <a:t>53.2</a:t>
          </a:r>
          <a:r>
            <a:rPr kumimoji="1" lang="ja-JP" altLang="ja-JP" sz="1000">
              <a:solidFill>
                <a:schemeClr val="dk1"/>
              </a:solidFill>
              <a:effectLst/>
              <a:latin typeface="+mn-lt"/>
              <a:ea typeface="+mn-ea"/>
              <a:cs typeface="+mn-cs"/>
            </a:rPr>
            <a:t>％</a:t>
          </a:r>
          <a:r>
            <a:rPr kumimoji="1" lang="ja-JP" altLang="en-US" sz="1000">
              <a:solidFill>
                <a:schemeClr val="dk1"/>
              </a:solidFill>
              <a:effectLst/>
              <a:latin typeface="+mn-lt"/>
              <a:ea typeface="+mn-ea"/>
              <a:cs typeface="+mn-cs"/>
            </a:rPr>
            <a:t>になっており、</a:t>
          </a:r>
          <a:r>
            <a:rPr kumimoji="1" lang="ja-JP" altLang="ja-JP" sz="1000">
              <a:solidFill>
                <a:schemeClr val="dk1"/>
              </a:solidFill>
              <a:effectLst/>
              <a:latin typeface="+mn-lt"/>
              <a:ea typeface="+mn-ea"/>
              <a:cs typeface="+mn-cs"/>
            </a:rPr>
            <a:t>類似団体平均</a:t>
          </a:r>
          <a:r>
            <a:rPr kumimoji="1" lang="ja-JP" altLang="en-US" sz="1000">
              <a:solidFill>
                <a:schemeClr val="dk1"/>
              </a:solidFill>
              <a:effectLst/>
              <a:latin typeface="+mn-lt"/>
              <a:ea typeface="+mn-ea"/>
              <a:cs typeface="+mn-cs"/>
            </a:rPr>
            <a:t>を</a:t>
          </a:r>
          <a:r>
            <a:rPr kumimoji="1" lang="ja-JP" altLang="ja-JP" sz="1000">
              <a:solidFill>
                <a:schemeClr val="dk1"/>
              </a:solidFill>
              <a:effectLst/>
              <a:latin typeface="+mn-lt"/>
              <a:ea typeface="+mn-ea"/>
              <a:cs typeface="+mn-cs"/>
            </a:rPr>
            <a:t>下回っている</a:t>
          </a:r>
          <a:r>
            <a:rPr kumimoji="1" lang="ja-JP" altLang="en-US" sz="1000">
              <a:solidFill>
                <a:schemeClr val="dk1"/>
              </a:solidFill>
              <a:effectLst/>
              <a:latin typeface="+mn-lt"/>
              <a:ea typeface="+mn-ea"/>
              <a:cs typeface="+mn-cs"/>
            </a:rPr>
            <a:t>。これは、</a:t>
          </a:r>
          <a:r>
            <a:rPr kumimoji="1" lang="ja-JP" altLang="ja-JP" sz="1000">
              <a:solidFill>
                <a:schemeClr val="dk1"/>
              </a:solidFill>
              <a:effectLst/>
              <a:latin typeface="+mn-lt"/>
              <a:ea typeface="+mn-ea"/>
              <a:cs typeface="+mn-cs"/>
            </a:rPr>
            <a:t>平成</a:t>
          </a:r>
          <a:r>
            <a:rPr kumimoji="1" lang="en-US" altLang="ja-JP" sz="1000">
              <a:solidFill>
                <a:schemeClr val="dk1"/>
              </a:solidFill>
              <a:effectLst/>
              <a:latin typeface="+mn-lt"/>
              <a:ea typeface="+mn-ea"/>
              <a:cs typeface="+mn-cs"/>
            </a:rPr>
            <a:t>10</a:t>
          </a:r>
          <a:r>
            <a:rPr kumimoji="1" lang="ja-JP" altLang="ja-JP" sz="1000">
              <a:solidFill>
                <a:schemeClr val="dk1"/>
              </a:solidFill>
              <a:effectLst/>
              <a:latin typeface="+mn-lt"/>
              <a:ea typeface="+mn-ea"/>
              <a:cs typeface="+mn-cs"/>
            </a:rPr>
            <a:t>年代前半に積極的な改良を行ったほか、令和</a:t>
          </a:r>
          <a:r>
            <a:rPr kumimoji="1" lang="en-US" altLang="ja-JP" sz="1000">
              <a:solidFill>
                <a:schemeClr val="dk1"/>
              </a:solidFill>
              <a:effectLst/>
              <a:latin typeface="+mn-lt"/>
              <a:ea typeface="+mn-ea"/>
              <a:cs typeface="+mn-cs"/>
            </a:rPr>
            <a:t>6</a:t>
          </a:r>
          <a:r>
            <a:rPr kumimoji="1" lang="ja-JP" altLang="ja-JP" sz="1000">
              <a:solidFill>
                <a:schemeClr val="dk1"/>
              </a:solidFill>
              <a:effectLst/>
              <a:latin typeface="+mn-lt"/>
              <a:ea typeface="+mn-ea"/>
              <a:cs typeface="+mn-cs"/>
            </a:rPr>
            <a:t>年度に</a:t>
          </a:r>
          <a:r>
            <a:rPr kumimoji="1" lang="ja-JP" altLang="en-US" sz="1000">
              <a:solidFill>
                <a:schemeClr val="dk1"/>
              </a:solidFill>
              <a:effectLst/>
              <a:latin typeface="+mn-lt"/>
              <a:ea typeface="+mn-ea"/>
              <a:cs typeface="+mn-cs"/>
            </a:rPr>
            <a:t>一通</a:t>
          </a:r>
          <a:r>
            <a:rPr kumimoji="1" lang="ja-JP" altLang="ja-JP" sz="1000">
              <a:solidFill>
                <a:schemeClr val="dk1"/>
              </a:solidFill>
              <a:effectLst/>
              <a:latin typeface="+mn-lt"/>
              <a:ea typeface="+mn-ea"/>
              <a:cs typeface="+mn-cs"/>
            </a:rPr>
            <a:t>橋や</a:t>
          </a:r>
          <a:r>
            <a:rPr kumimoji="1" lang="ja-JP" altLang="en-US" sz="1000">
              <a:solidFill>
                <a:schemeClr val="dk1"/>
              </a:solidFill>
              <a:effectLst/>
              <a:latin typeface="+mn-lt"/>
              <a:ea typeface="+mn-ea"/>
              <a:cs typeface="+mn-cs"/>
            </a:rPr>
            <a:t>中山沢</a:t>
          </a:r>
          <a:r>
            <a:rPr kumimoji="1" lang="ja-JP" altLang="ja-JP" sz="1000">
              <a:solidFill>
                <a:schemeClr val="dk1"/>
              </a:solidFill>
              <a:effectLst/>
              <a:latin typeface="+mn-lt"/>
              <a:ea typeface="+mn-ea"/>
              <a:cs typeface="+mn-cs"/>
            </a:rPr>
            <a:t>橋の橋梁補修を行ったことによるものである。今後も橋梁長寿命化修繕計画を基に老朽化対策に取り</a:t>
          </a:r>
          <a:r>
            <a:rPr kumimoji="1" lang="ja-JP" altLang="en-US" sz="1000">
              <a:solidFill>
                <a:schemeClr val="dk1"/>
              </a:solidFill>
              <a:effectLst/>
              <a:latin typeface="+mn-lt"/>
              <a:ea typeface="+mn-ea"/>
              <a:cs typeface="+mn-cs"/>
            </a:rPr>
            <a:t>組んでいく。</a:t>
          </a:r>
          <a:endParaRPr lang="ja-JP" altLang="ja-JP" sz="1000">
            <a:effectLst/>
          </a:endParaRPr>
        </a:p>
        <a:p>
          <a:r>
            <a:rPr kumimoji="1" lang="en-US" altLang="ja-JP"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公営住宅</a:t>
          </a:r>
          <a:r>
            <a:rPr kumimoji="1" lang="en-US" altLang="ja-JP"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の有形固定資産減価償却率が</a:t>
          </a:r>
          <a:r>
            <a:rPr kumimoji="1" lang="en-US" altLang="ja-JP" sz="1000">
              <a:solidFill>
                <a:schemeClr val="dk1"/>
              </a:solidFill>
              <a:effectLst/>
              <a:latin typeface="+mn-lt"/>
              <a:ea typeface="+mn-ea"/>
              <a:cs typeface="+mn-cs"/>
            </a:rPr>
            <a:t>70.7</a:t>
          </a:r>
          <a:r>
            <a:rPr kumimoji="1" lang="ja-JP" altLang="ja-JP" sz="1000">
              <a:solidFill>
                <a:schemeClr val="dk1"/>
              </a:solidFill>
              <a:effectLst/>
              <a:latin typeface="+mn-lt"/>
              <a:ea typeface="+mn-ea"/>
              <a:cs typeface="+mn-cs"/>
            </a:rPr>
            <a:t>％と類似団体平均を下回っており</a:t>
          </a:r>
          <a:r>
            <a:rPr kumimoji="1" lang="ja-JP" altLang="en-US" sz="1000">
              <a:solidFill>
                <a:schemeClr val="dk1"/>
              </a:solidFill>
              <a:effectLst/>
              <a:latin typeface="+mn-lt"/>
              <a:ea typeface="+mn-ea"/>
              <a:cs typeface="+mn-cs"/>
            </a:rPr>
            <a:t>前年度と同様の上昇率となった。近年、</a:t>
          </a:r>
          <a:r>
            <a:rPr kumimoji="1" lang="ja-JP" altLang="ja-JP" sz="1000">
              <a:solidFill>
                <a:schemeClr val="dk1"/>
              </a:solidFill>
              <a:effectLst/>
              <a:latin typeface="+mn-lt"/>
              <a:ea typeface="+mn-ea"/>
              <a:cs typeface="+mn-cs"/>
            </a:rPr>
            <a:t>長寿命化対策工事</a:t>
          </a:r>
          <a:r>
            <a:rPr kumimoji="1" lang="ja-JP" altLang="en-US" sz="1000">
              <a:solidFill>
                <a:schemeClr val="dk1"/>
              </a:solidFill>
              <a:effectLst/>
              <a:latin typeface="+mn-lt"/>
              <a:ea typeface="+mn-ea"/>
              <a:cs typeface="+mn-cs"/>
            </a:rPr>
            <a:t>の</a:t>
          </a:r>
          <a:r>
            <a:rPr kumimoji="1" lang="ja-JP" altLang="ja-JP" sz="1000">
              <a:solidFill>
                <a:schemeClr val="dk1"/>
              </a:solidFill>
              <a:effectLst/>
              <a:latin typeface="+mn-lt"/>
              <a:ea typeface="+mn-ea"/>
              <a:cs typeface="+mn-cs"/>
            </a:rPr>
            <a:t>実施により償却率の上昇は緩やかに</a:t>
          </a:r>
          <a:r>
            <a:rPr kumimoji="1" lang="ja-JP" altLang="en-US" sz="1000">
              <a:solidFill>
                <a:schemeClr val="dk1"/>
              </a:solidFill>
              <a:effectLst/>
              <a:latin typeface="+mn-lt"/>
              <a:ea typeface="+mn-ea"/>
              <a:cs typeface="+mn-cs"/>
            </a:rPr>
            <a:t>なっている</a:t>
          </a:r>
          <a:r>
            <a:rPr kumimoji="1" lang="ja-JP" altLang="ja-JP" sz="1000">
              <a:solidFill>
                <a:schemeClr val="dk1"/>
              </a:solidFill>
              <a:effectLst/>
              <a:latin typeface="+mn-lt"/>
              <a:ea typeface="+mn-ea"/>
              <a:cs typeface="+mn-cs"/>
            </a:rPr>
            <a:t>。</a:t>
          </a:r>
          <a:r>
            <a:rPr kumimoji="1" lang="ja-JP" altLang="en-US" sz="1000">
              <a:solidFill>
                <a:schemeClr val="dk1"/>
              </a:solidFill>
              <a:effectLst/>
              <a:latin typeface="+mn-lt"/>
              <a:ea typeface="+mn-ea"/>
              <a:cs typeface="+mn-cs"/>
            </a:rPr>
            <a:t>一人当たりの面積が類似団体を上回っている状態が続いており、前年度よりも上昇しているのは人口減少によるものである。</a:t>
          </a:r>
          <a:endParaRPr kumimoji="1" lang="en-US" altLang="ja-JP" sz="1000">
            <a:solidFill>
              <a:schemeClr val="dk1"/>
            </a:solidFill>
            <a:effectLst/>
            <a:latin typeface="+mn-lt"/>
            <a:ea typeface="+mn-ea"/>
            <a:cs typeface="+mn-cs"/>
          </a:endParaRPr>
        </a:p>
        <a:p>
          <a:r>
            <a:rPr kumimoji="1" lang="en-US" altLang="ja-JP"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認定こども園・幼稚園・保育所</a:t>
          </a:r>
          <a:r>
            <a:rPr kumimoji="1" lang="en-US" altLang="ja-JP"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の有形固定資産減価償却率が</a:t>
          </a:r>
          <a:r>
            <a:rPr kumimoji="1" lang="en-US" altLang="ja-JP" sz="1000">
              <a:solidFill>
                <a:schemeClr val="dk1"/>
              </a:solidFill>
              <a:effectLst/>
              <a:latin typeface="+mn-lt"/>
              <a:ea typeface="+mn-ea"/>
              <a:cs typeface="+mn-cs"/>
            </a:rPr>
            <a:t>93.2</a:t>
          </a:r>
          <a:r>
            <a:rPr kumimoji="1" lang="ja-JP" altLang="ja-JP" sz="1000">
              <a:solidFill>
                <a:schemeClr val="dk1"/>
              </a:solidFill>
              <a:effectLst/>
              <a:latin typeface="+mn-lt"/>
              <a:ea typeface="+mn-ea"/>
              <a:cs typeface="+mn-cs"/>
            </a:rPr>
            <a:t>％、</a:t>
          </a:r>
          <a:r>
            <a:rPr kumimoji="1" lang="en-US" altLang="ja-JP"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児童館</a:t>
          </a:r>
          <a:r>
            <a:rPr kumimoji="1" lang="en-US" altLang="ja-JP"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の有形固定資産減価償却率が</a:t>
          </a:r>
          <a:r>
            <a:rPr kumimoji="1" lang="en-US" altLang="ja-JP" sz="1000">
              <a:solidFill>
                <a:schemeClr val="dk1"/>
              </a:solidFill>
              <a:effectLst/>
              <a:latin typeface="+mn-lt"/>
              <a:ea typeface="+mn-ea"/>
              <a:cs typeface="+mn-cs"/>
            </a:rPr>
            <a:t>77.2</a:t>
          </a:r>
          <a:r>
            <a:rPr kumimoji="1" lang="ja-JP" altLang="ja-JP" sz="1000">
              <a:solidFill>
                <a:schemeClr val="dk1"/>
              </a:solidFill>
              <a:effectLst/>
              <a:latin typeface="+mn-lt"/>
              <a:ea typeface="+mn-ea"/>
              <a:cs typeface="+mn-cs"/>
            </a:rPr>
            <a:t>％と類似団体平均よりも高くなっているが、いずれも築</a:t>
          </a:r>
          <a:r>
            <a:rPr kumimoji="1" lang="en-US" altLang="ja-JP" sz="1000">
              <a:solidFill>
                <a:schemeClr val="dk1"/>
              </a:solidFill>
              <a:effectLst/>
              <a:latin typeface="+mn-lt"/>
              <a:ea typeface="+mn-ea"/>
              <a:cs typeface="+mn-cs"/>
            </a:rPr>
            <a:t>20</a:t>
          </a:r>
          <a:r>
            <a:rPr kumimoji="1" lang="ja-JP" altLang="ja-JP" sz="1000">
              <a:solidFill>
                <a:schemeClr val="dk1"/>
              </a:solidFill>
              <a:effectLst/>
              <a:latin typeface="+mn-lt"/>
              <a:ea typeface="+mn-ea"/>
              <a:cs typeface="+mn-cs"/>
            </a:rPr>
            <a:t>年以上経過した木造建築の施設が多いことが主な要因である。今後は個別施設計画に基づき老朽化対策に取り組んでいく。</a:t>
          </a:r>
          <a:endParaRPr lang="ja-JP" altLang="ja-JP" sz="1000">
            <a:effectLst/>
          </a:endParaRPr>
        </a:p>
        <a:p>
          <a:r>
            <a:rPr kumimoji="1" lang="en-US" altLang="ja-JP"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学校施設</a:t>
          </a:r>
          <a:r>
            <a:rPr kumimoji="1" lang="en-US" altLang="ja-JP"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の有形固定資産減価償却率が</a:t>
          </a:r>
          <a:r>
            <a:rPr kumimoji="1" lang="en-US" altLang="ja-JP" sz="1000">
              <a:solidFill>
                <a:schemeClr val="dk1"/>
              </a:solidFill>
              <a:effectLst/>
              <a:latin typeface="+mn-lt"/>
              <a:ea typeface="+mn-ea"/>
              <a:cs typeface="+mn-cs"/>
            </a:rPr>
            <a:t>82.8</a:t>
          </a:r>
          <a:r>
            <a:rPr kumimoji="1" lang="ja-JP" altLang="ja-JP" sz="1000">
              <a:solidFill>
                <a:schemeClr val="dk1"/>
              </a:solidFill>
              <a:effectLst/>
              <a:latin typeface="+mn-lt"/>
              <a:ea typeface="+mn-ea"/>
              <a:cs typeface="+mn-cs"/>
            </a:rPr>
            <a:t>％と類似団体平均よりも高くなっているが、これは平成</a:t>
          </a:r>
          <a:r>
            <a:rPr kumimoji="1" lang="en-US" altLang="ja-JP" sz="1000">
              <a:solidFill>
                <a:schemeClr val="dk1"/>
              </a:solidFill>
              <a:effectLst/>
              <a:latin typeface="+mn-lt"/>
              <a:ea typeface="+mn-ea"/>
              <a:cs typeface="+mn-cs"/>
            </a:rPr>
            <a:t>27</a:t>
          </a:r>
          <a:r>
            <a:rPr kumimoji="1" lang="ja-JP" altLang="ja-JP" sz="1000">
              <a:solidFill>
                <a:schemeClr val="dk1"/>
              </a:solidFill>
              <a:effectLst/>
              <a:latin typeface="+mn-lt"/>
              <a:ea typeface="+mn-ea"/>
              <a:cs typeface="+mn-cs"/>
            </a:rPr>
            <a:t>年度に</a:t>
          </a:r>
          <a:r>
            <a:rPr kumimoji="1" lang="en-US" altLang="ja-JP" sz="1000">
              <a:solidFill>
                <a:schemeClr val="dk1"/>
              </a:solidFill>
              <a:effectLst/>
              <a:latin typeface="+mn-lt"/>
              <a:ea typeface="+mn-ea"/>
              <a:cs typeface="+mn-cs"/>
            </a:rPr>
            <a:t>3</a:t>
          </a:r>
          <a:r>
            <a:rPr kumimoji="1" lang="ja-JP" altLang="ja-JP" sz="1000">
              <a:solidFill>
                <a:schemeClr val="dk1"/>
              </a:solidFill>
              <a:effectLst/>
              <a:latin typeface="+mn-lt"/>
              <a:ea typeface="+mn-ea"/>
              <a:cs typeface="+mn-cs"/>
            </a:rPr>
            <a:t>校を統合した中学校を開設したものの、昭和</a:t>
          </a:r>
          <a:r>
            <a:rPr kumimoji="1" lang="en-US" altLang="ja-JP" sz="1000">
              <a:solidFill>
                <a:schemeClr val="dk1"/>
              </a:solidFill>
              <a:effectLst/>
              <a:latin typeface="+mn-lt"/>
              <a:ea typeface="+mn-ea"/>
              <a:cs typeface="+mn-cs"/>
            </a:rPr>
            <a:t>40</a:t>
          </a:r>
          <a:r>
            <a:rPr kumimoji="1" lang="ja-JP" altLang="ja-JP" sz="1000">
              <a:solidFill>
                <a:schemeClr val="dk1"/>
              </a:solidFill>
              <a:effectLst/>
              <a:latin typeface="+mn-lt"/>
              <a:ea typeface="+mn-ea"/>
              <a:cs typeface="+mn-cs"/>
            </a:rPr>
            <a:t>年代～</a:t>
          </a:r>
          <a:r>
            <a:rPr kumimoji="1" lang="en-US" altLang="ja-JP" sz="1000">
              <a:solidFill>
                <a:schemeClr val="dk1"/>
              </a:solidFill>
              <a:effectLst/>
              <a:latin typeface="+mn-lt"/>
              <a:ea typeface="+mn-ea"/>
              <a:cs typeface="+mn-cs"/>
            </a:rPr>
            <a:t>50</a:t>
          </a:r>
          <a:r>
            <a:rPr kumimoji="1" lang="ja-JP" altLang="ja-JP" sz="1000">
              <a:solidFill>
                <a:schemeClr val="dk1"/>
              </a:solidFill>
              <a:effectLst/>
              <a:latin typeface="+mn-lt"/>
              <a:ea typeface="+mn-ea"/>
              <a:cs typeface="+mn-cs"/>
            </a:rPr>
            <a:t>年代に建築された校舎が依然として多いためである。また、一人当たり面積が</a:t>
          </a:r>
          <a:r>
            <a:rPr kumimoji="1" lang="en-US" altLang="ja-JP" sz="1000">
              <a:solidFill>
                <a:schemeClr val="dk1"/>
              </a:solidFill>
              <a:effectLst/>
              <a:latin typeface="+mn-lt"/>
              <a:ea typeface="+mn-ea"/>
              <a:cs typeface="+mn-cs"/>
            </a:rPr>
            <a:t>2.187㎡</a:t>
          </a:r>
          <a:r>
            <a:rPr kumimoji="1" lang="ja-JP" altLang="ja-JP" sz="1000">
              <a:solidFill>
                <a:schemeClr val="dk1"/>
              </a:solidFill>
              <a:effectLst/>
              <a:latin typeface="+mn-lt"/>
              <a:ea typeface="+mn-ea"/>
              <a:cs typeface="+mn-cs"/>
            </a:rPr>
            <a:t>と</a:t>
          </a:r>
          <a:r>
            <a:rPr kumimoji="1" lang="ja-JP" altLang="en-US" sz="1000">
              <a:solidFill>
                <a:schemeClr val="dk1"/>
              </a:solidFill>
              <a:effectLst/>
              <a:latin typeface="+mn-lt"/>
              <a:ea typeface="+mn-ea"/>
              <a:cs typeface="+mn-cs"/>
            </a:rPr>
            <a:t>前年度比</a:t>
          </a:r>
          <a:r>
            <a:rPr kumimoji="1" lang="en-US" altLang="ja-JP" sz="1000">
              <a:solidFill>
                <a:schemeClr val="dk1"/>
              </a:solidFill>
              <a:effectLst/>
              <a:latin typeface="+mn-lt"/>
              <a:ea typeface="+mn-ea"/>
              <a:cs typeface="+mn-cs"/>
            </a:rPr>
            <a:t>+0.043</a:t>
          </a:r>
          <a:r>
            <a:rPr kumimoji="1" lang="ja-JP" altLang="en-US" sz="1000">
              <a:solidFill>
                <a:schemeClr val="dk1"/>
              </a:solidFill>
              <a:effectLst/>
              <a:latin typeface="+mn-lt"/>
              <a:ea typeface="+mn-ea"/>
              <a:cs typeface="+mn-cs"/>
            </a:rPr>
            <a:t>㎡と</a:t>
          </a:r>
          <a:r>
            <a:rPr kumimoji="1" lang="ja-JP" altLang="ja-JP" sz="1000">
              <a:solidFill>
                <a:schemeClr val="dk1"/>
              </a:solidFill>
              <a:effectLst/>
              <a:latin typeface="+mn-lt"/>
              <a:ea typeface="+mn-ea"/>
              <a:cs typeface="+mn-cs"/>
            </a:rPr>
            <a:t>なっているのは人口</a:t>
          </a:r>
          <a:r>
            <a:rPr kumimoji="1" lang="ja-JP" altLang="en-US" sz="1000">
              <a:solidFill>
                <a:schemeClr val="dk1"/>
              </a:solidFill>
              <a:effectLst/>
              <a:latin typeface="+mn-lt"/>
              <a:ea typeface="+mn-ea"/>
              <a:cs typeface="+mn-cs"/>
            </a:rPr>
            <a:t>の</a:t>
          </a:r>
          <a:r>
            <a:rPr kumimoji="1" lang="ja-JP" altLang="ja-JP" sz="1000">
              <a:solidFill>
                <a:schemeClr val="dk1"/>
              </a:solidFill>
              <a:effectLst/>
              <a:latin typeface="+mn-lt"/>
              <a:ea typeface="+mn-ea"/>
              <a:cs typeface="+mn-cs"/>
            </a:rPr>
            <a:t>減少</a:t>
          </a:r>
          <a:r>
            <a:rPr kumimoji="1" lang="ja-JP" altLang="en-US" sz="1000">
              <a:solidFill>
                <a:schemeClr val="dk1"/>
              </a:solidFill>
              <a:effectLst/>
              <a:latin typeface="+mn-lt"/>
              <a:ea typeface="+mn-ea"/>
              <a:cs typeface="+mn-cs"/>
            </a:rPr>
            <a:t>によるものである。</a:t>
          </a:r>
          <a:endParaRPr kumimoji="1" lang="en-US" altLang="ja-JP" sz="1000">
            <a:solidFill>
              <a:schemeClr val="dk1"/>
            </a:solidFill>
            <a:effectLst/>
            <a:latin typeface="+mn-lt"/>
            <a:ea typeface="+mn-ea"/>
            <a:cs typeface="+mn-cs"/>
          </a:endParaRPr>
        </a:p>
        <a:p>
          <a:r>
            <a:rPr kumimoji="1" lang="en-US" altLang="ja-JP"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公民館</a:t>
          </a:r>
          <a:r>
            <a:rPr kumimoji="1" lang="en-US" altLang="ja-JP"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の有形固定資産減価償却率が</a:t>
          </a:r>
          <a:r>
            <a:rPr kumimoji="1" lang="en-US" altLang="ja-JP" sz="1000">
              <a:solidFill>
                <a:schemeClr val="dk1"/>
              </a:solidFill>
              <a:effectLst/>
              <a:latin typeface="+mn-lt"/>
              <a:ea typeface="+mn-ea"/>
              <a:cs typeface="+mn-cs"/>
            </a:rPr>
            <a:t>77.7</a:t>
          </a:r>
          <a:r>
            <a:rPr kumimoji="1" lang="ja-JP" altLang="ja-JP" sz="1000">
              <a:solidFill>
                <a:schemeClr val="dk1"/>
              </a:solidFill>
              <a:effectLst/>
              <a:latin typeface="+mn-lt"/>
              <a:ea typeface="+mn-ea"/>
              <a:cs typeface="+mn-cs"/>
            </a:rPr>
            <a:t>％と類似団体平均よりも高くなっているが、これは築</a:t>
          </a:r>
          <a:r>
            <a:rPr kumimoji="1" lang="en-US" altLang="ja-JP" sz="1000">
              <a:solidFill>
                <a:schemeClr val="dk1"/>
              </a:solidFill>
              <a:effectLst/>
              <a:latin typeface="+mn-lt"/>
              <a:ea typeface="+mn-ea"/>
              <a:cs typeface="+mn-cs"/>
            </a:rPr>
            <a:t>20</a:t>
          </a:r>
          <a:r>
            <a:rPr kumimoji="1" lang="ja-JP" altLang="ja-JP" sz="1000">
              <a:solidFill>
                <a:schemeClr val="dk1"/>
              </a:solidFill>
              <a:effectLst/>
              <a:latin typeface="+mn-lt"/>
              <a:ea typeface="+mn-ea"/>
              <a:cs typeface="+mn-cs"/>
            </a:rPr>
            <a:t>年以上経過した木造建築の施設が多いことが主な要因である。また、一人当たり面積が</a:t>
          </a:r>
          <a:r>
            <a:rPr kumimoji="1" lang="en-US" altLang="ja-JP" sz="1000">
              <a:solidFill>
                <a:schemeClr val="dk1"/>
              </a:solidFill>
              <a:effectLst/>
              <a:latin typeface="+mn-lt"/>
              <a:ea typeface="+mn-ea"/>
              <a:cs typeface="+mn-cs"/>
            </a:rPr>
            <a:t>0.461㎡</a:t>
          </a:r>
          <a:r>
            <a:rPr kumimoji="1" lang="ja-JP" altLang="ja-JP" sz="1000">
              <a:solidFill>
                <a:schemeClr val="dk1"/>
              </a:solidFill>
              <a:effectLst/>
              <a:latin typeface="+mn-lt"/>
              <a:ea typeface="+mn-ea"/>
              <a:cs typeface="+mn-cs"/>
            </a:rPr>
            <a:t>と類似団体内平均よりも広</a:t>
          </a:r>
          <a:r>
            <a:rPr kumimoji="1" lang="ja-JP" altLang="en-US" sz="1000">
              <a:solidFill>
                <a:schemeClr val="dk1"/>
              </a:solidFill>
              <a:effectLst/>
              <a:latin typeface="+mn-lt"/>
              <a:ea typeface="+mn-ea"/>
              <a:cs typeface="+mn-cs"/>
            </a:rPr>
            <a:t>いのは、</a:t>
          </a:r>
          <a:r>
            <a:rPr kumimoji="1" lang="ja-JP" altLang="ja-JP" sz="1000">
              <a:solidFill>
                <a:schemeClr val="dk1"/>
              </a:solidFill>
              <a:effectLst/>
              <a:latin typeface="+mn-lt"/>
              <a:ea typeface="+mn-ea"/>
              <a:cs typeface="+mn-cs"/>
            </a:rPr>
            <a:t>点在する集落に分館施設を設置しており、施設数が多いことが要因である。</a:t>
          </a:r>
          <a:endParaRPr lang="ja-JP" altLang="ja-JP" sz="10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秋田県大館市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65,492
65,024
913.22
44,265,188
42,647,088
1,528,575
22,346,882
30,695,805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86.5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xdr:cNvCxnSpPr/>
      </xdr:nvCxnSpPr>
      <xdr:spPr>
        <a:xfrm flipV="1">
          <a:off x="4634865" y="5771606"/>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xdr:cNvSpPr txBox="1"/>
      </xdr:nvSpPr>
      <xdr:spPr>
        <a:xfrm>
          <a:off x="4673600" y="55468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xdr:cNvCxnSpPr/>
      </xdr:nvCxnSpPr>
      <xdr:spPr>
        <a:xfrm>
          <a:off x="4546600" y="5771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141350</xdr:rowOff>
    </xdr:from>
    <xdr:ext cx="405111" cy="259045"/>
    <xdr:sp macro="" textlink="">
      <xdr:nvSpPr>
        <xdr:cNvPr id="63" name="【図書館】&#10;有形固定資産減価償却率平均値テキスト"/>
        <xdr:cNvSpPr txBox="1"/>
      </xdr:nvSpPr>
      <xdr:spPr>
        <a:xfrm>
          <a:off x="4673600" y="63135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xdr:cNvSpPr/>
      </xdr:nvSpPr>
      <xdr:spPr>
        <a:xfrm>
          <a:off x="45847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xdr:cNvSpPr/>
      </xdr:nvSpPr>
      <xdr:spPr>
        <a:xfrm>
          <a:off x="3746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xdr:cNvSpPr/>
      </xdr:nvSpPr>
      <xdr:spPr>
        <a:xfrm>
          <a:off x="2857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xdr:cNvSpPr/>
      </xdr:nvSpPr>
      <xdr:spPr>
        <a:xfrm>
          <a:off x="1968500" y="638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xdr:cNvSpPr/>
      </xdr:nvSpPr>
      <xdr:spPr>
        <a:xfrm>
          <a:off x="1079500" y="63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31931</xdr:rowOff>
    </xdr:from>
    <xdr:to>
      <xdr:col>24</xdr:col>
      <xdr:colOff>114300</xdr:colOff>
      <xdr:row>40</xdr:row>
      <xdr:rowOff>133531</xdr:rowOff>
    </xdr:to>
    <xdr:sp macro="" textlink="">
      <xdr:nvSpPr>
        <xdr:cNvPr id="74" name="楕円 73"/>
        <xdr:cNvSpPr/>
      </xdr:nvSpPr>
      <xdr:spPr>
        <a:xfrm>
          <a:off x="4584700" y="688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10358</xdr:rowOff>
    </xdr:from>
    <xdr:ext cx="405111" cy="259045"/>
    <xdr:sp macro="" textlink="">
      <xdr:nvSpPr>
        <xdr:cNvPr id="75" name="【図書館】&#10;有形固定資産減価償却率該当値テキスト"/>
        <xdr:cNvSpPr txBox="1"/>
      </xdr:nvSpPr>
      <xdr:spPr>
        <a:xfrm>
          <a:off x="4673600" y="686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10704</xdr:rowOff>
    </xdr:from>
    <xdr:to>
      <xdr:col>20</xdr:col>
      <xdr:colOff>38100</xdr:colOff>
      <xdr:row>40</xdr:row>
      <xdr:rowOff>112304</xdr:rowOff>
    </xdr:to>
    <xdr:sp macro="" textlink="">
      <xdr:nvSpPr>
        <xdr:cNvPr id="76" name="楕円 75"/>
        <xdr:cNvSpPr/>
      </xdr:nvSpPr>
      <xdr:spPr>
        <a:xfrm>
          <a:off x="3746500" y="686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61504</xdr:rowOff>
    </xdr:from>
    <xdr:to>
      <xdr:col>24</xdr:col>
      <xdr:colOff>63500</xdr:colOff>
      <xdr:row>40</xdr:row>
      <xdr:rowOff>82731</xdr:rowOff>
    </xdr:to>
    <xdr:cxnSp macro="">
      <xdr:nvCxnSpPr>
        <xdr:cNvPr id="77" name="直線コネクタ 76"/>
        <xdr:cNvCxnSpPr/>
      </xdr:nvCxnSpPr>
      <xdr:spPr>
        <a:xfrm>
          <a:off x="3797300" y="6919504"/>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151130</xdr:rowOff>
    </xdr:from>
    <xdr:to>
      <xdr:col>15</xdr:col>
      <xdr:colOff>101600</xdr:colOff>
      <xdr:row>40</xdr:row>
      <xdr:rowOff>81280</xdr:rowOff>
    </xdr:to>
    <xdr:sp macro="" textlink="">
      <xdr:nvSpPr>
        <xdr:cNvPr id="78" name="楕円 77"/>
        <xdr:cNvSpPr/>
      </xdr:nvSpPr>
      <xdr:spPr>
        <a:xfrm>
          <a:off x="2857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30480</xdr:rowOff>
    </xdr:from>
    <xdr:to>
      <xdr:col>19</xdr:col>
      <xdr:colOff>177800</xdr:colOff>
      <xdr:row>40</xdr:row>
      <xdr:rowOff>61504</xdr:rowOff>
    </xdr:to>
    <xdr:cxnSp macro="">
      <xdr:nvCxnSpPr>
        <xdr:cNvPr id="79" name="直線コネクタ 78"/>
        <xdr:cNvCxnSpPr/>
      </xdr:nvCxnSpPr>
      <xdr:spPr>
        <a:xfrm>
          <a:off x="2908300" y="6888480"/>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118473</xdr:rowOff>
    </xdr:from>
    <xdr:to>
      <xdr:col>10</xdr:col>
      <xdr:colOff>165100</xdr:colOff>
      <xdr:row>40</xdr:row>
      <xdr:rowOff>48623</xdr:rowOff>
    </xdr:to>
    <xdr:sp macro="" textlink="">
      <xdr:nvSpPr>
        <xdr:cNvPr id="80" name="楕円 79"/>
        <xdr:cNvSpPr/>
      </xdr:nvSpPr>
      <xdr:spPr>
        <a:xfrm>
          <a:off x="1968500" y="680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169273</xdr:rowOff>
    </xdr:from>
    <xdr:to>
      <xdr:col>15</xdr:col>
      <xdr:colOff>50800</xdr:colOff>
      <xdr:row>40</xdr:row>
      <xdr:rowOff>30480</xdr:rowOff>
    </xdr:to>
    <xdr:cxnSp macro="">
      <xdr:nvCxnSpPr>
        <xdr:cNvPr id="81" name="直線コネクタ 80"/>
        <xdr:cNvCxnSpPr/>
      </xdr:nvCxnSpPr>
      <xdr:spPr>
        <a:xfrm>
          <a:off x="2019300" y="685582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89081</xdr:rowOff>
    </xdr:from>
    <xdr:to>
      <xdr:col>6</xdr:col>
      <xdr:colOff>38100</xdr:colOff>
      <xdr:row>40</xdr:row>
      <xdr:rowOff>19231</xdr:rowOff>
    </xdr:to>
    <xdr:sp macro="" textlink="">
      <xdr:nvSpPr>
        <xdr:cNvPr id="82" name="楕円 81"/>
        <xdr:cNvSpPr/>
      </xdr:nvSpPr>
      <xdr:spPr>
        <a:xfrm>
          <a:off x="1079500" y="677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139881</xdr:rowOff>
    </xdr:from>
    <xdr:to>
      <xdr:col>10</xdr:col>
      <xdr:colOff>114300</xdr:colOff>
      <xdr:row>39</xdr:row>
      <xdr:rowOff>169273</xdr:rowOff>
    </xdr:to>
    <xdr:cxnSp macro="">
      <xdr:nvCxnSpPr>
        <xdr:cNvPr id="83" name="直線コネクタ 82"/>
        <xdr:cNvCxnSpPr/>
      </xdr:nvCxnSpPr>
      <xdr:spPr>
        <a:xfrm>
          <a:off x="1130300" y="6826431"/>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9633</xdr:rowOff>
    </xdr:from>
    <xdr:ext cx="405111" cy="259045"/>
    <xdr:sp macro="" textlink="">
      <xdr:nvSpPr>
        <xdr:cNvPr id="84" name="n_1aveValue【図書館】&#10;有形固定資産減価償却率"/>
        <xdr:cNvSpPr txBox="1"/>
      </xdr:nvSpPr>
      <xdr:spPr>
        <a:xfrm>
          <a:off x="3582044" y="618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macro="" textlink="">
      <xdr:nvSpPr>
        <xdr:cNvPr id="85" name="n_2aveValue【図書館】&#10;有形固定資産減価償却率"/>
        <xdr:cNvSpPr txBox="1"/>
      </xdr:nvSpPr>
      <xdr:spPr>
        <a:xfrm>
          <a:off x="27057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macro="" textlink="">
      <xdr:nvSpPr>
        <xdr:cNvPr id="86" name="n_3aveValue【図書館】&#10;有形固定資産減価償却率"/>
        <xdr:cNvSpPr txBox="1"/>
      </xdr:nvSpPr>
      <xdr:spPr>
        <a:xfrm>
          <a:off x="1816744" y="615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141894</xdr:rowOff>
    </xdr:from>
    <xdr:ext cx="405111" cy="259045"/>
    <xdr:sp macro="" textlink="">
      <xdr:nvSpPr>
        <xdr:cNvPr id="87" name="n_4aveValue【図書館】&#10;有形固定資産減価償却率"/>
        <xdr:cNvSpPr txBox="1"/>
      </xdr:nvSpPr>
      <xdr:spPr>
        <a:xfrm>
          <a:off x="927744" y="614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103431</xdr:rowOff>
    </xdr:from>
    <xdr:ext cx="405111" cy="259045"/>
    <xdr:sp macro="" textlink="">
      <xdr:nvSpPr>
        <xdr:cNvPr id="88" name="n_1mainValue【図書館】&#10;有形固定資産減価償却率"/>
        <xdr:cNvSpPr txBox="1"/>
      </xdr:nvSpPr>
      <xdr:spPr>
        <a:xfrm>
          <a:off x="3582044" y="6961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72407</xdr:rowOff>
    </xdr:from>
    <xdr:ext cx="405111" cy="259045"/>
    <xdr:sp macro="" textlink="">
      <xdr:nvSpPr>
        <xdr:cNvPr id="89" name="n_2mainValue【図書館】&#10;有形固定資産減価償却率"/>
        <xdr:cNvSpPr txBox="1"/>
      </xdr:nvSpPr>
      <xdr:spPr>
        <a:xfrm>
          <a:off x="2705744" y="693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39750</xdr:rowOff>
    </xdr:from>
    <xdr:ext cx="405111" cy="259045"/>
    <xdr:sp macro="" textlink="">
      <xdr:nvSpPr>
        <xdr:cNvPr id="90" name="n_3mainValue【図書館】&#10;有形固定資産減価償却率"/>
        <xdr:cNvSpPr txBox="1"/>
      </xdr:nvSpPr>
      <xdr:spPr>
        <a:xfrm>
          <a:off x="1816744" y="689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10358</xdr:rowOff>
    </xdr:from>
    <xdr:ext cx="405111" cy="259045"/>
    <xdr:sp macro="" textlink="">
      <xdr:nvSpPr>
        <xdr:cNvPr id="91" name="n_4mainValue【図書館】&#10;有形固定資産減価償却率"/>
        <xdr:cNvSpPr txBox="1"/>
      </xdr:nvSpPr>
      <xdr:spPr>
        <a:xfrm>
          <a:off x="927744" y="686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xdr:cNvCxnSpPr/>
      </xdr:nvCxnSpPr>
      <xdr:spPr>
        <a:xfrm flipV="1">
          <a:off x="10476865" y="57658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xdr:cNvSpPr txBox="1"/>
      </xdr:nvSpPr>
      <xdr:spPr>
        <a:xfrm>
          <a:off x="10515600" y="55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xdr:cNvCxnSpPr/>
      </xdr:nvCxnSpPr>
      <xdr:spPr>
        <a:xfrm>
          <a:off x="103886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48277</xdr:rowOff>
    </xdr:from>
    <xdr:ext cx="469744" cy="259045"/>
    <xdr:sp macro="" textlink="">
      <xdr:nvSpPr>
        <xdr:cNvPr id="120" name="【図書館】&#10;一人当たり面積平均値テキスト"/>
        <xdr:cNvSpPr txBox="1"/>
      </xdr:nvSpPr>
      <xdr:spPr>
        <a:xfrm>
          <a:off x="10515600" y="639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63500</xdr:rowOff>
    </xdr:from>
    <xdr:to>
      <xdr:col>55</xdr:col>
      <xdr:colOff>50800</xdr:colOff>
      <xdr:row>38</xdr:row>
      <xdr:rowOff>165100</xdr:rowOff>
    </xdr:to>
    <xdr:sp macro="" textlink="">
      <xdr:nvSpPr>
        <xdr:cNvPr id="131" name="楕円 130"/>
        <xdr:cNvSpPr/>
      </xdr:nvSpPr>
      <xdr:spPr>
        <a:xfrm>
          <a:off x="104267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41927</xdr:rowOff>
    </xdr:from>
    <xdr:ext cx="469744" cy="259045"/>
    <xdr:sp macro="" textlink="">
      <xdr:nvSpPr>
        <xdr:cNvPr id="132" name="【図書館】&#10;一人当たり面積該当値テキスト"/>
        <xdr:cNvSpPr txBox="1"/>
      </xdr:nvSpPr>
      <xdr:spPr>
        <a:xfrm>
          <a:off x="10515600" y="655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76200</xdr:rowOff>
    </xdr:from>
    <xdr:to>
      <xdr:col>50</xdr:col>
      <xdr:colOff>165100</xdr:colOff>
      <xdr:row>39</xdr:row>
      <xdr:rowOff>6350</xdr:rowOff>
    </xdr:to>
    <xdr:sp macro="" textlink="">
      <xdr:nvSpPr>
        <xdr:cNvPr id="133" name="楕円 132"/>
        <xdr:cNvSpPr/>
      </xdr:nvSpPr>
      <xdr:spPr>
        <a:xfrm>
          <a:off x="95885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114300</xdr:rowOff>
    </xdr:from>
    <xdr:to>
      <xdr:col>55</xdr:col>
      <xdr:colOff>0</xdr:colOff>
      <xdr:row>38</xdr:row>
      <xdr:rowOff>127000</xdr:rowOff>
    </xdr:to>
    <xdr:cxnSp macro="">
      <xdr:nvCxnSpPr>
        <xdr:cNvPr id="134" name="直線コネクタ 133"/>
        <xdr:cNvCxnSpPr/>
      </xdr:nvCxnSpPr>
      <xdr:spPr>
        <a:xfrm flipV="1">
          <a:off x="9639300" y="66294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88900</xdr:rowOff>
    </xdr:from>
    <xdr:to>
      <xdr:col>46</xdr:col>
      <xdr:colOff>38100</xdr:colOff>
      <xdr:row>39</xdr:row>
      <xdr:rowOff>19050</xdr:rowOff>
    </xdr:to>
    <xdr:sp macro="" textlink="">
      <xdr:nvSpPr>
        <xdr:cNvPr id="135" name="楕円 134"/>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127000</xdr:rowOff>
    </xdr:from>
    <xdr:to>
      <xdr:col>50</xdr:col>
      <xdr:colOff>114300</xdr:colOff>
      <xdr:row>38</xdr:row>
      <xdr:rowOff>139700</xdr:rowOff>
    </xdr:to>
    <xdr:cxnSp macro="">
      <xdr:nvCxnSpPr>
        <xdr:cNvPr id="136" name="直線コネクタ 135"/>
        <xdr:cNvCxnSpPr/>
      </xdr:nvCxnSpPr>
      <xdr:spPr>
        <a:xfrm flipV="1">
          <a:off x="8750300" y="66421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101600</xdr:rowOff>
    </xdr:from>
    <xdr:to>
      <xdr:col>41</xdr:col>
      <xdr:colOff>101600</xdr:colOff>
      <xdr:row>39</xdr:row>
      <xdr:rowOff>31750</xdr:rowOff>
    </xdr:to>
    <xdr:sp macro="" textlink="">
      <xdr:nvSpPr>
        <xdr:cNvPr id="137" name="楕円 136"/>
        <xdr:cNvSpPr/>
      </xdr:nvSpPr>
      <xdr:spPr>
        <a:xfrm>
          <a:off x="7810500" y="661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139700</xdr:rowOff>
    </xdr:from>
    <xdr:to>
      <xdr:col>45</xdr:col>
      <xdr:colOff>177800</xdr:colOff>
      <xdr:row>38</xdr:row>
      <xdr:rowOff>152400</xdr:rowOff>
    </xdr:to>
    <xdr:cxnSp macro="">
      <xdr:nvCxnSpPr>
        <xdr:cNvPr id="138" name="直線コネクタ 137"/>
        <xdr:cNvCxnSpPr/>
      </xdr:nvCxnSpPr>
      <xdr:spPr>
        <a:xfrm flipV="1">
          <a:off x="7861300" y="66548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114300</xdr:rowOff>
    </xdr:from>
    <xdr:to>
      <xdr:col>36</xdr:col>
      <xdr:colOff>165100</xdr:colOff>
      <xdr:row>39</xdr:row>
      <xdr:rowOff>44450</xdr:rowOff>
    </xdr:to>
    <xdr:sp macro="" textlink="">
      <xdr:nvSpPr>
        <xdr:cNvPr id="139" name="楕円 138"/>
        <xdr:cNvSpPr/>
      </xdr:nvSpPr>
      <xdr:spPr>
        <a:xfrm>
          <a:off x="6921500" y="662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152400</xdr:rowOff>
    </xdr:from>
    <xdr:to>
      <xdr:col>41</xdr:col>
      <xdr:colOff>50800</xdr:colOff>
      <xdr:row>38</xdr:row>
      <xdr:rowOff>165100</xdr:rowOff>
    </xdr:to>
    <xdr:cxnSp macro="">
      <xdr:nvCxnSpPr>
        <xdr:cNvPr id="140" name="直線コネクタ 139"/>
        <xdr:cNvCxnSpPr/>
      </xdr:nvCxnSpPr>
      <xdr:spPr>
        <a:xfrm flipV="1">
          <a:off x="6972300" y="66675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143527</xdr:rowOff>
    </xdr:from>
    <xdr:ext cx="469744" cy="259045"/>
    <xdr:sp macro="" textlink="">
      <xdr:nvSpPr>
        <xdr:cNvPr id="141" name="n_1aveValue【図書館】&#10;一人当たり面積"/>
        <xdr:cNvSpPr txBox="1"/>
      </xdr:nvSpPr>
      <xdr:spPr>
        <a:xfrm>
          <a:off x="93917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2" name="n_2aveValue【図書館】&#10;一人当たり面積"/>
        <xdr:cNvSpPr txBox="1"/>
      </xdr:nvSpPr>
      <xdr:spPr>
        <a:xfrm>
          <a:off x="8515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3" name="n_3aveValue【図書館】&#10;一人当たり面積"/>
        <xdr:cNvSpPr txBox="1"/>
      </xdr:nvSpPr>
      <xdr:spPr>
        <a:xfrm>
          <a:off x="7626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4" name="n_4aveValue【図書館】&#10;一人当たり面積"/>
        <xdr:cNvSpPr txBox="1"/>
      </xdr:nvSpPr>
      <xdr:spPr>
        <a:xfrm>
          <a:off x="6737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168927</xdr:rowOff>
    </xdr:from>
    <xdr:ext cx="469744" cy="259045"/>
    <xdr:sp macro="" textlink="">
      <xdr:nvSpPr>
        <xdr:cNvPr id="145" name="n_1mainValue【図書館】&#10;一人当たり面積"/>
        <xdr:cNvSpPr txBox="1"/>
      </xdr:nvSpPr>
      <xdr:spPr>
        <a:xfrm>
          <a:off x="9391727" y="668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macro="" textlink="">
      <xdr:nvSpPr>
        <xdr:cNvPr id="146" name="n_2mainValue【図書館】&#10;一人当たり面積"/>
        <xdr:cNvSpPr txBox="1"/>
      </xdr:nvSpPr>
      <xdr:spPr>
        <a:xfrm>
          <a:off x="85154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22877</xdr:rowOff>
    </xdr:from>
    <xdr:ext cx="469744" cy="259045"/>
    <xdr:sp macro="" textlink="">
      <xdr:nvSpPr>
        <xdr:cNvPr id="147" name="n_3mainValue【図書館】&#10;一人当たり面積"/>
        <xdr:cNvSpPr txBox="1"/>
      </xdr:nvSpPr>
      <xdr:spPr>
        <a:xfrm>
          <a:off x="7626427" y="670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35577</xdr:rowOff>
    </xdr:from>
    <xdr:ext cx="469744" cy="259045"/>
    <xdr:sp macro="" textlink="">
      <xdr:nvSpPr>
        <xdr:cNvPr id="148" name="n_4mainValue【図書館】&#10;一人当たり面積"/>
        <xdr:cNvSpPr txBox="1"/>
      </xdr:nvSpPr>
      <xdr:spPr>
        <a:xfrm>
          <a:off x="6737427" y="672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xdr:cNvCxnSpPr/>
      </xdr:nvCxnSpPr>
      <xdr:spPr>
        <a:xfrm flipV="1">
          <a:off x="4634865" y="9549765"/>
          <a:ext cx="0" cy="1434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xdr:cNvSpPr txBox="1"/>
      </xdr:nvSpPr>
      <xdr:spPr>
        <a:xfrm>
          <a:off x="4673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xdr:cNvCxnSpPr/>
      </xdr:nvCxnSpPr>
      <xdr:spPr>
        <a:xfrm>
          <a:off x="4546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103522</xdr:rowOff>
    </xdr:from>
    <xdr:ext cx="405111" cy="259045"/>
    <xdr:sp macro="" textlink="">
      <xdr:nvSpPr>
        <xdr:cNvPr id="178" name="【体育館・プール】&#10;有形固定資産減価償却率平均値テキスト"/>
        <xdr:cNvSpPr txBox="1"/>
      </xdr:nvSpPr>
      <xdr:spPr>
        <a:xfrm>
          <a:off x="4673600" y="10219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xdr:cNvSpPr/>
      </xdr:nvSpPr>
      <xdr:spPr>
        <a:xfrm>
          <a:off x="2857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xdr:cNvSpPr/>
      </xdr:nvSpPr>
      <xdr:spPr>
        <a:xfrm>
          <a:off x="196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xdr:cNvSpPr/>
      </xdr:nvSpPr>
      <xdr:spPr>
        <a:xfrm>
          <a:off x="1079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12065</xdr:rowOff>
    </xdr:from>
    <xdr:to>
      <xdr:col>24</xdr:col>
      <xdr:colOff>114300</xdr:colOff>
      <xdr:row>62</xdr:row>
      <xdr:rowOff>113665</xdr:rowOff>
    </xdr:to>
    <xdr:sp macro="" textlink="">
      <xdr:nvSpPr>
        <xdr:cNvPr id="189" name="楕円 188"/>
        <xdr:cNvSpPr/>
      </xdr:nvSpPr>
      <xdr:spPr>
        <a:xfrm>
          <a:off x="4584700" y="1064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161942</xdr:rowOff>
    </xdr:from>
    <xdr:ext cx="405111" cy="259045"/>
    <xdr:sp macro="" textlink="">
      <xdr:nvSpPr>
        <xdr:cNvPr id="190" name="【体育館・プール】&#10;有形固定資産減価償却率該当値テキスト"/>
        <xdr:cNvSpPr txBox="1"/>
      </xdr:nvSpPr>
      <xdr:spPr>
        <a:xfrm>
          <a:off x="4673600" y="1062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160655</xdr:rowOff>
    </xdr:from>
    <xdr:to>
      <xdr:col>20</xdr:col>
      <xdr:colOff>38100</xdr:colOff>
      <xdr:row>62</xdr:row>
      <xdr:rowOff>90805</xdr:rowOff>
    </xdr:to>
    <xdr:sp macro="" textlink="">
      <xdr:nvSpPr>
        <xdr:cNvPr id="191" name="楕円 190"/>
        <xdr:cNvSpPr/>
      </xdr:nvSpPr>
      <xdr:spPr>
        <a:xfrm>
          <a:off x="3746500" y="1061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40005</xdr:rowOff>
    </xdr:from>
    <xdr:to>
      <xdr:col>24</xdr:col>
      <xdr:colOff>63500</xdr:colOff>
      <xdr:row>62</xdr:row>
      <xdr:rowOff>62865</xdr:rowOff>
    </xdr:to>
    <xdr:cxnSp macro="">
      <xdr:nvCxnSpPr>
        <xdr:cNvPr id="192" name="直線コネクタ 191"/>
        <xdr:cNvCxnSpPr/>
      </xdr:nvCxnSpPr>
      <xdr:spPr>
        <a:xfrm>
          <a:off x="3797300" y="1066990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168275</xdr:rowOff>
    </xdr:from>
    <xdr:to>
      <xdr:col>15</xdr:col>
      <xdr:colOff>101600</xdr:colOff>
      <xdr:row>62</xdr:row>
      <xdr:rowOff>98425</xdr:rowOff>
    </xdr:to>
    <xdr:sp macro="" textlink="">
      <xdr:nvSpPr>
        <xdr:cNvPr id="193" name="楕円 192"/>
        <xdr:cNvSpPr/>
      </xdr:nvSpPr>
      <xdr:spPr>
        <a:xfrm>
          <a:off x="2857500" y="1062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40005</xdr:rowOff>
    </xdr:from>
    <xdr:to>
      <xdr:col>19</xdr:col>
      <xdr:colOff>177800</xdr:colOff>
      <xdr:row>62</xdr:row>
      <xdr:rowOff>47625</xdr:rowOff>
    </xdr:to>
    <xdr:cxnSp macro="">
      <xdr:nvCxnSpPr>
        <xdr:cNvPr id="194" name="直線コネクタ 193"/>
        <xdr:cNvCxnSpPr/>
      </xdr:nvCxnSpPr>
      <xdr:spPr>
        <a:xfrm flipV="1">
          <a:off x="2908300" y="1066990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154940</xdr:rowOff>
    </xdr:from>
    <xdr:to>
      <xdr:col>10</xdr:col>
      <xdr:colOff>165100</xdr:colOff>
      <xdr:row>62</xdr:row>
      <xdr:rowOff>85090</xdr:rowOff>
    </xdr:to>
    <xdr:sp macro="" textlink="">
      <xdr:nvSpPr>
        <xdr:cNvPr id="195" name="楕円 194"/>
        <xdr:cNvSpPr/>
      </xdr:nvSpPr>
      <xdr:spPr>
        <a:xfrm>
          <a:off x="196850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34290</xdr:rowOff>
    </xdr:from>
    <xdr:to>
      <xdr:col>15</xdr:col>
      <xdr:colOff>50800</xdr:colOff>
      <xdr:row>62</xdr:row>
      <xdr:rowOff>47625</xdr:rowOff>
    </xdr:to>
    <xdr:cxnSp macro="">
      <xdr:nvCxnSpPr>
        <xdr:cNvPr id="196" name="直線コネクタ 195"/>
        <xdr:cNvCxnSpPr/>
      </xdr:nvCxnSpPr>
      <xdr:spPr>
        <a:xfrm>
          <a:off x="2019300" y="1066419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139700</xdr:rowOff>
    </xdr:from>
    <xdr:to>
      <xdr:col>6</xdr:col>
      <xdr:colOff>38100</xdr:colOff>
      <xdr:row>62</xdr:row>
      <xdr:rowOff>69850</xdr:rowOff>
    </xdr:to>
    <xdr:sp macro="" textlink="">
      <xdr:nvSpPr>
        <xdr:cNvPr id="197" name="楕円 196"/>
        <xdr:cNvSpPr/>
      </xdr:nvSpPr>
      <xdr:spPr>
        <a:xfrm>
          <a:off x="1079500" y="1059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19050</xdr:rowOff>
    </xdr:from>
    <xdr:to>
      <xdr:col>10</xdr:col>
      <xdr:colOff>114300</xdr:colOff>
      <xdr:row>62</xdr:row>
      <xdr:rowOff>34290</xdr:rowOff>
    </xdr:to>
    <xdr:cxnSp macro="">
      <xdr:nvCxnSpPr>
        <xdr:cNvPr id="198" name="直線コネクタ 197"/>
        <xdr:cNvCxnSpPr/>
      </xdr:nvCxnSpPr>
      <xdr:spPr>
        <a:xfrm>
          <a:off x="1130300" y="1064895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9" name="n_1aveValue【体育館・プール】&#10;有形固定資産減価償却率"/>
        <xdr:cNvSpPr txBox="1"/>
      </xdr:nvSpPr>
      <xdr:spPr>
        <a:xfrm>
          <a:off x="35820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145432</xdr:rowOff>
    </xdr:from>
    <xdr:ext cx="405111" cy="259045"/>
    <xdr:sp macro="" textlink="">
      <xdr:nvSpPr>
        <xdr:cNvPr id="200" name="n_2aveValue【体育館・プール】&#10;有形固定資産減価償却率"/>
        <xdr:cNvSpPr txBox="1"/>
      </xdr:nvSpPr>
      <xdr:spPr>
        <a:xfrm>
          <a:off x="2705744"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128287</xdr:rowOff>
    </xdr:from>
    <xdr:ext cx="405111" cy="259045"/>
    <xdr:sp macro="" textlink="">
      <xdr:nvSpPr>
        <xdr:cNvPr id="201" name="n_3aveValue【体育館・プール】&#10;有形固定資産減価償却率"/>
        <xdr:cNvSpPr txBox="1"/>
      </xdr:nvSpPr>
      <xdr:spPr>
        <a:xfrm>
          <a:off x="1816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202" name="n_4aveValue【体育館・プール】&#10;有形固定資産減価償却率"/>
        <xdr:cNvSpPr txBox="1"/>
      </xdr:nvSpPr>
      <xdr:spPr>
        <a:xfrm>
          <a:off x="9277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81932</xdr:rowOff>
    </xdr:from>
    <xdr:ext cx="405111" cy="259045"/>
    <xdr:sp macro="" textlink="">
      <xdr:nvSpPr>
        <xdr:cNvPr id="203" name="n_1mainValue【体育館・プール】&#10;有形固定資産減価償却率"/>
        <xdr:cNvSpPr txBox="1"/>
      </xdr:nvSpPr>
      <xdr:spPr>
        <a:xfrm>
          <a:off x="3582044" y="1071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89552</xdr:rowOff>
    </xdr:from>
    <xdr:ext cx="405111" cy="259045"/>
    <xdr:sp macro="" textlink="">
      <xdr:nvSpPr>
        <xdr:cNvPr id="204" name="n_2mainValue【体育館・プール】&#10;有形固定資産減価償却率"/>
        <xdr:cNvSpPr txBox="1"/>
      </xdr:nvSpPr>
      <xdr:spPr>
        <a:xfrm>
          <a:off x="2705744" y="1071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76217</xdr:rowOff>
    </xdr:from>
    <xdr:ext cx="405111" cy="259045"/>
    <xdr:sp macro="" textlink="">
      <xdr:nvSpPr>
        <xdr:cNvPr id="205" name="n_3mainValue【体育館・プール】&#10;有形固定資産減価償却率"/>
        <xdr:cNvSpPr txBox="1"/>
      </xdr:nvSpPr>
      <xdr:spPr>
        <a:xfrm>
          <a:off x="1816744" y="1070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60977</xdr:rowOff>
    </xdr:from>
    <xdr:ext cx="405111" cy="259045"/>
    <xdr:sp macro="" textlink="">
      <xdr:nvSpPr>
        <xdr:cNvPr id="206" name="n_4mainValue【体育館・プール】&#10;有形固定資産減価償却率"/>
        <xdr:cNvSpPr txBox="1"/>
      </xdr:nvSpPr>
      <xdr:spPr>
        <a:xfrm>
          <a:off x="927744" y="1069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xdr:cNvCxnSpPr/>
      </xdr:nvCxnSpPr>
      <xdr:spPr>
        <a:xfrm flipV="1">
          <a:off x="10476865" y="951166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xdr:cNvSpPr txBox="1"/>
      </xdr:nvSpPr>
      <xdr:spPr>
        <a:xfrm>
          <a:off x="10515600" y="928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xdr:cNvCxnSpPr/>
      </xdr:nvCxnSpPr>
      <xdr:spPr>
        <a:xfrm>
          <a:off x="10388600" y="951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8272</xdr:rowOff>
    </xdr:from>
    <xdr:ext cx="469744" cy="259045"/>
    <xdr:sp macro="" textlink="">
      <xdr:nvSpPr>
        <xdr:cNvPr id="235" name="【体育館・プール】&#10;一人当たり面積平均値テキスト"/>
        <xdr:cNvSpPr txBox="1"/>
      </xdr:nvSpPr>
      <xdr:spPr>
        <a:xfrm>
          <a:off x="10515600" y="10466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xdr:cNvSpPr/>
      </xdr:nvSpPr>
      <xdr:spPr>
        <a:xfrm>
          <a:off x="6921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12065</xdr:rowOff>
    </xdr:from>
    <xdr:to>
      <xdr:col>55</xdr:col>
      <xdr:colOff>50800</xdr:colOff>
      <xdr:row>62</xdr:row>
      <xdr:rowOff>113665</xdr:rowOff>
    </xdr:to>
    <xdr:sp macro="" textlink="">
      <xdr:nvSpPr>
        <xdr:cNvPr id="246" name="楕円 245"/>
        <xdr:cNvSpPr/>
      </xdr:nvSpPr>
      <xdr:spPr>
        <a:xfrm>
          <a:off x="10426700" y="1064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161942</xdr:rowOff>
    </xdr:from>
    <xdr:ext cx="469744" cy="259045"/>
    <xdr:sp macro="" textlink="">
      <xdr:nvSpPr>
        <xdr:cNvPr id="247" name="【体育館・プール】&#10;一人当たり面積該当値テキスト"/>
        <xdr:cNvSpPr txBox="1"/>
      </xdr:nvSpPr>
      <xdr:spPr>
        <a:xfrm>
          <a:off x="10515600" y="10620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17780</xdr:rowOff>
    </xdr:from>
    <xdr:to>
      <xdr:col>50</xdr:col>
      <xdr:colOff>165100</xdr:colOff>
      <xdr:row>62</xdr:row>
      <xdr:rowOff>119380</xdr:rowOff>
    </xdr:to>
    <xdr:sp macro="" textlink="">
      <xdr:nvSpPr>
        <xdr:cNvPr id="248" name="楕円 247"/>
        <xdr:cNvSpPr/>
      </xdr:nvSpPr>
      <xdr:spPr>
        <a:xfrm>
          <a:off x="9588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62865</xdr:rowOff>
    </xdr:from>
    <xdr:to>
      <xdr:col>55</xdr:col>
      <xdr:colOff>0</xdr:colOff>
      <xdr:row>62</xdr:row>
      <xdr:rowOff>68580</xdr:rowOff>
    </xdr:to>
    <xdr:cxnSp macro="">
      <xdr:nvCxnSpPr>
        <xdr:cNvPr id="249" name="直線コネクタ 248"/>
        <xdr:cNvCxnSpPr/>
      </xdr:nvCxnSpPr>
      <xdr:spPr>
        <a:xfrm flipV="1">
          <a:off x="9639300" y="1069276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25400</xdr:rowOff>
    </xdr:from>
    <xdr:to>
      <xdr:col>46</xdr:col>
      <xdr:colOff>38100</xdr:colOff>
      <xdr:row>62</xdr:row>
      <xdr:rowOff>127000</xdr:rowOff>
    </xdr:to>
    <xdr:sp macro="" textlink="">
      <xdr:nvSpPr>
        <xdr:cNvPr id="250" name="楕円 249"/>
        <xdr:cNvSpPr/>
      </xdr:nvSpPr>
      <xdr:spPr>
        <a:xfrm>
          <a:off x="8699500" y="1065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68580</xdr:rowOff>
    </xdr:from>
    <xdr:to>
      <xdr:col>50</xdr:col>
      <xdr:colOff>114300</xdr:colOff>
      <xdr:row>62</xdr:row>
      <xdr:rowOff>76200</xdr:rowOff>
    </xdr:to>
    <xdr:cxnSp macro="">
      <xdr:nvCxnSpPr>
        <xdr:cNvPr id="251" name="直線コネクタ 250"/>
        <xdr:cNvCxnSpPr/>
      </xdr:nvCxnSpPr>
      <xdr:spPr>
        <a:xfrm flipV="1">
          <a:off x="8750300" y="106984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31115</xdr:rowOff>
    </xdr:from>
    <xdr:to>
      <xdr:col>41</xdr:col>
      <xdr:colOff>101600</xdr:colOff>
      <xdr:row>62</xdr:row>
      <xdr:rowOff>132715</xdr:rowOff>
    </xdr:to>
    <xdr:sp macro="" textlink="">
      <xdr:nvSpPr>
        <xdr:cNvPr id="252" name="楕円 251"/>
        <xdr:cNvSpPr/>
      </xdr:nvSpPr>
      <xdr:spPr>
        <a:xfrm>
          <a:off x="7810500" y="1066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76200</xdr:rowOff>
    </xdr:from>
    <xdr:to>
      <xdr:col>45</xdr:col>
      <xdr:colOff>177800</xdr:colOff>
      <xdr:row>62</xdr:row>
      <xdr:rowOff>81915</xdr:rowOff>
    </xdr:to>
    <xdr:cxnSp macro="">
      <xdr:nvCxnSpPr>
        <xdr:cNvPr id="253" name="直線コネクタ 252"/>
        <xdr:cNvCxnSpPr/>
      </xdr:nvCxnSpPr>
      <xdr:spPr>
        <a:xfrm flipV="1">
          <a:off x="7861300" y="1070610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36830</xdr:rowOff>
    </xdr:from>
    <xdr:to>
      <xdr:col>36</xdr:col>
      <xdr:colOff>165100</xdr:colOff>
      <xdr:row>62</xdr:row>
      <xdr:rowOff>138430</xdr:rowOff>
    </xdr:to>
    <xdr:sp macro="" textlink="">
      <xdr:nvSpPr>
        <xdr:cNvPr id="254" name="楕円 253"/>
        <xdr:cNvSpPr/>
      </xdr:nvSpPr>
      <xdr:spPr>
        <a:xfrm>
          <a:off x="6921500" y="1066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81915</xdr:rowOff>
    </xdr:from>
    <xdr:to>
      <xdr:col>41</xdr:col>
      <xdr:colOff>50800</xdr:colOff>
      <xdr:row>62</xdr:row>
      <xdr:rowOff>87630</xdr:rowOff>
    </xdr:to>
    <xdr:cxnSp macro="">
      <xdr:nvCxnSpPr>
        <xdr:cNvPr id="255" name="直線コネクタ 254"/>
        <xdr:cNvCxnSpPr/>
      </xdr:nvCxnSpPr>
      <xdr:spPr>
        <a:xfrm flipV="1">
          <a:off x="6972300" y="1071181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101617</xdr:rowOff>
    </xdr:from>
    <xdr:ext cx="469744" cy="259045"/>
    <xdr:sp macro="" textlink="">
      <xdr:nvSpPr>
        <xdr:cNvPr id="256" name="n_1aveValue【体育館・プール】&#10;一人当たり面積"/>
        <xdr:cNvSpPr txBox="1"/>
      </xdr:nvSpPr>
      <xdr:spPr>
        <a:xfrm>
          <a:off x="93917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101617</xdr:rowOff>
    </xdr:from>
    <xdr:ext cx="469744" cy="259045"/>
    <xdr:sp macro="" textlink="">
      <xdr:nvSpPr>
        <xdr:cNvPr id="257" name="n_2aveValue【体育館・プール】&#10;一人当たり面積"/>
        <xdr:cNvSpPr txBox="1"/>
      </xdr:nvSpPr>
      <xdr:spPr>
        <a:xfrm>
          <a:off x="85154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97807</xdr:rowOff>
    </xdr:from>
    <xdr:ext cx="469744" cy="259045"/>
    <xdr:sp macro="" textlink="">
      <xdr:nvSpPr>
        <xdr:cNvPr id="258" name="n_3aveValue【体育館・プール】&#10;一人当たり面積"/>
        <xdr:cNvSpPr txBox="1"/>
      </xdr:nvSpPr>
      <xdr:spPr>
        <a:xfrm>
          <a:off x="762642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141622</xdr:rowOff>
    </xdr:from>
    <xdr:ext cx="469744" cy="259045"/>
    <xdr:sp macro="" textlink="">
      <xdr:nvSpPr>
        <xdr:cNvPr id="259" name="n_4aveValue【体育館・プール】&#10;一人当たり面積"/>
        <xdr:cNvSpPr txBox="1"/>
      </xdr:nvSpPr>
      <xdr:spPr>
        <a:xfrm>
          <a:off x="6737427"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110507</xdr:rowOff>
    </xdr:from>
    <xdr:ext cx="469744" cy="259045"/>
    <xdr:sp macro="" textlink="">
      <xdr:nvSpPr>
        <xdr:cNvPr id="260" name="n_1mainValue【体育館・プール】&#10;一人当たり面積"/>
        <xdr:cNvSpPr txBox="1"/>
      </xdr:nvSpPr>
      <xdr:spPr>
        <a:xfrm>
          <a:off x="9391727" y="1074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118127</xdr:rowOff>
    </xdr:from>
    <xdr:ext cx="469744" cy="259045"/>
    <xdr:sp macro="" textlink="">
      <xdr:nvSpPr>
        <xdr:cNvPr id="261" name="n_2mainValue【体育館・プール】&#10;一人当たり面積"/>
        <xdr:cNvSpPr txBox="1"/>
      </xdr:nvSpPr>
      <xdr:spPr>
        <a:xfrm>
          <a:off x="8515427" y="1074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123842</xdr:rowOff>
    </xdr:from>
    <xdr:ext cx="469744" cy="259045"/>
    <xdr:sp macro="" textlink="">
      <xdr:nvSpPr>
        <xdr:cNvPr id="262" name="n_3mainValue【体育館・プール】&#10;一人当たり面積"/>
        <xdr:cNvSpPr txBox="1"/>
      </xdr:nvSpPr>
      <xdr:spPr>
        <a:xfrm>
          <a:off x="7626427" y="1075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129557</xdr:rowOff>
    </xdr:from>
    <xdr:ext cx="469744" cy="259045"/>
    <xdr:sp macro="" textlink="">
      <xdr:nvSpPr>
        <xdr:cNvPr id="263" name="n_4mainValue【体育館・プール】&#10;一人当たり面積"/>
        <xdr:cNvSpPr txBox="1"/>
      </xdr:nvSpPr>
      <xdr:spPr>
        <a:xfrm>
          <a:off x="6737427" y="1075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xdr:cNvCxnSpPr/>
      </xdr:nvCxnSpPr>
      <xdr:spPr>
        <a:xfrm flipV="1">
          <a:off x="4634865" y="13559789"/>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xdr:cNvSpPr txBox="1"/>
      </xdr:nvSpPr>
      <xdr:spPr>
        <a:xfrm>
          <a:off x="4673600"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xdr:cNvCxnSpPr/>
      </xdr:nvCxnSpPr>
      <xdr:spPr>
        <a:xfrm>
          <a:off x="4546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xdr:cNvSpPr txBox="1"/>
      </xdr:nvSpPr>
      <xdr:spPr>
        <a:xfrm>
          <a:off x="4673600"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xdr:cNvCxnSpPr/>
      </xdr:nvCxnSpPr>
      <xdr:spPr>
        <a:xfrm>
          <a:off x="4546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53357</xdr:rowOff>
    </xdr:from>
    <xdr:ext cx="405111" cy="259045"/>
    <xdr:sp macro="" textlink="">
      <xdr:nvSpPr>
        <xdr:cNvPr id="293" name="【福祉施設】&#10;有形固定資産減価償却率平均値テキスト"/>
        <xdr:cNvSpPr txBox="1"/>
      </xdr:nvSpPr>
      <xdr:spPr>
        <a:xfrm>
          <a:off x="4673600" y="14112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xdr:cNvSpPr/>
      </xdr:nvSpPr>
      <xdr:spPr>
        <a:xfrm>
          <a:off x="3746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xdr:cNvSpPr/>
      </xdr:nvSpPr>
      <xdr:spPr>
        <a:xfrm>
          <a:off x="2857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xdr:cNvSpPr/>
      </xdr:nvSpPr>
      <xdr:spPr>
        <a:xfrm>
          <a:off x="1968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12064</xdr:rowOff>
    </xdr:from>
    <xdr:to>
      <xdr:col>6</xdr:col>
      <xdr:colOff>38100</xdr:colOff>
      <xdr:row>82</xdr:row>
      <xdr:rowOff>113664</xdr:rowOff>
    </xdr:to>
    <xdr:sp macro="" textlink="">
      <xdr:nvSpPr>
        <xdr:cNvPr id="298" name="フローチャート: 判断 297"/>
        <xdr:cNvSpPr/>
      </xdr:nvSpPr>
      <xdr:spPr>
        <a:xfrm>
          <a:off x="1079500" y="1407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29211</xdr:rowOff>
    </xdr:from>
    <xdr:to>
      <xdr:col>24</xdr:col>
      <xdr:colOff>114300</xdr:colOff>
      <xdr:row>82</xdr:row>
      <xdr:rowOff>130811</xdr:rowOff>
    </xdr:to>
    <xdr:sp macro="" textlink="">
      <xdr:nvSpPr>
        <xdr:cNvPr id="304" name="楕円 303"/>
        <xdr:cNvSpPr/>
      </xdr:nvSpPr>
      <xdr:spPr>
        <a:xfrm>
          <a:off x="4584700" y="1408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52088</xdr:rowOff>
    </xdr:from>
    <xdr:ext cx="405111" cy="259045"/>
    <xdr:sp macro="" textlink="">
      <xdr:nvSpPr>
        <xdr:cNvPr id="305" name="【福祉施設】&#10;有形固定資産減価償却率該当値テキスト"/>
        <xdr:cNvSpPr txBox="1"/>
      </xdr:nvSpPr>
      <xdr:spPr>
        <a:xfrm>
          <a:off x="4673600" y="13939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156845</xdr:rowOff>
    </xdr:from>
    <xdr:to>
      <xdr:col>20</xdr:col>
      <xdr:colOff>38100</xdr:colOff>
      <xdr:row>82</xdr:row>
      <xdr:rowOff>86995</xdr:rowOff>
    </xdr:to>
    <xdr:sp macro="" textlink="">
      <xdr:nvSpPr>
        <xdr:cNvPr id="306" name="楕円 305"/>
        <xdr:cNvSpPr/>
      </xdr:nvSpPr>
      <xdr:spPr>
        <a:xfrm>
          <a:off x="3746500" y="1404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36195</xdr:rowOff>
    </xdr:from>
    <xdr:to>
      <xdr:col>24</xdr:col>
      <xdr:colOff>63500</xdr:colOff>
      <xdr:row>82</xdr:row>
      <xdr:rowOff>80011</xdr:rowOff>
    </xdr:to>
    <xdr:cxnSp macro="">
      <xdr:nvCxnSpPr>
        <xdr:cNvPr id="307" name="直線コネクタ 306"/>
        <xdr:cNvCxnSpPr/>
      </xdr:nvCxnSpPr>
      <xdr:spPr>
        <a:xfrm>
          <a:off x="3797300" y="14095095"/>
          <a:ext cx="8382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128270</xdr:rowOff>
    </xdr:from>
    <xdr:to>
      <xdr:col>15</xdr:col>
      <xdr:colOff>101600</xdr:colOff>
      <xdr:row>82</xdr:row>
      <xdr:rowOff>58420</xdr:rowOff>
    </xdr:to>
    <xdr:sp macro="" textlink="">
      <xdr:nvSpPr>
        <xdr:cNvPr id="308" name="楕円 307"/>
        <xdr:cNvSpPr/>
      </xdr:nvSpPr>
      <xdr:spPr>
        <a:xfrm>
          <a:off x="2857500" y="1401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7620</xdr:rowOff>
    </xdr:from>
    <xdr:to>
      <xdr:col>19</xdr:col>
      <xdr:colOff>177800</xdr:colOff>
      <xdr:row>82</xdr:row>
      <xdr:rowOff>36195</xdr:rowOff>
    </xdr:to>
    <xdr:cxnSp macro="">
      <xdr:nvCxnSpPr>
        <xdr:cNvPr id="309" name="直線コネクタ 308"/>
        <xdr:cNvCxnSpPr/>
      </xdr:nvCxnSpPr>
      <xdr:spPr>
        <a:xfrm>
          <a:off x="2908300" y="1406652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103505</xdr:rowOff>
    </xdr:from>
    <xdr:to>
      <xdr:col>10</xdr:col>
      <xdr:colOff>165100</xdr:colOff>
      <xdr:row>82</xdr:row>
      <xdr:rowOff>33655</xdr:rowOff>
    </xdr:to>
    <xdr:sp macro="" textlink="">
      <xdr:nvSpPr>
        <xdr:cNvPr id="310" name="楕円 309"/>
        <xdr:cNvSpPr/>
      </xdr:nvSpPr>
      <xdr:spPr>
        <a:xfrm>
          <a:off x="1968500" y="1399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154305</xdr:rowOff>
    </xdr:from>
    <xdr:to>
      <xdr:col>15</xdr:col>
      <xdr:colOff>50800</xdr:colOff>
      <xdr:row>82</xdr:row>
      <xdr:rowOff>7620</xdr:rowOff>
    </xdr:to>
    <xdr:cxnSp macro="">
      <xdr:nvCxnSpPr>
        <xdr:cNvPr id="311" name="直線コネクタ 310"/>
        <xdr:cNvCxnSpPr/>
      </xdr:nvCxnSpPr>
      <xdr:spPr>
        <a:xfrm>
          <a:off x="2019300" y="1404175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76836</xdr:rowOff>
    </xdr:from>
    <xdr:to>
      <xdr:col>6</xdr:col>
      <xdr:colOff>38100</xdr:colOff>
      <xdr:row>82</xdr:row>
      <xdr:rowOff>6986</xdr:rowOff>
    </xdr:to>
    <xdr:sp macro="" textlink="">
      <xdr:nvSpPr>
        <xdr:cNvPr id="312" name="楕円 311"/>
        <xdr:cNvSpPr/>
      </xdr:nvSpPr>
      <xdr:spPr>
        <a:xfrm>
          <a:off x="1079500" y="1396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127636</xdr:rowOff>
    </xdr:from>
    <xdr:to>
      <xdr:col>10</xdr:col>
      <xdr:colOff>114300</xdr:colOff>
      <xdr:row>81</xdr:row>
      <xdr:rowOff>154305</xdr:rowOff>
    </xdr:to>
    <xdr:cxnSp macro="">
      <xdr:nvCxnSpPr>
        <xdr:cNvPr id="313" name="直線コネクタ 312"/>
        <xdr:cNvCxnSpPr/>
      </xdr:nvCxnSpPr>
      <xdr:spPr>
        <a:xfrm>
          <a:off x="1130300" y="14015086"/>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154322</xdr:rowOff>
    </xdr:from>
    <xdr:ext cx="405111" cy="259045"/>
    <xdr:sp macro="" textlink="">
      <xdr:nvSpPr>
        <xdr:cNvPr id="314" name="n_1aveValue【福祉施設】&#10;有形固定資産減価償却率"/>
        <xdr:cNvSpPr txBox="1"/>
      </xdr:nvSpPr>
      <xdr:spPr>
        <a:xfrm>
          <a:off x="3582044" y="1421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150513</xdr:rowOff>
    </xdr:from>
    <xdr:ext cx="405111" cy="259045"/>
    <xdr:sp macro="" textlink="">
      <xdr:nvSpPr>
        <xdr:cNvPr id="315" name="n_2aveValue【福祉施設】&#10;有形固定資産減価償却率"/>
        <xdr:cNvSpPr txBox="1"/>
      </xdr:nvSpPr>
      <xdr:spPr>
        <a:xfrm>
          <a:off x="2705744" y="1420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129557</xdr:rowOff>
    </xdr:from>
    <xdr:ext cx="405111" cy="259045"/>
    <xdr:sp macro="" textlink="">
      <xdr:nvSpPr>
        <xdr:cNvPr id="316" name="n_3aveValue【福祉施設】&#10;有形固定資産減価償却率"/>
        <xdr:cNvSpPr txBox="1"/>
      </xdr:nvSpPr>
      <xdr:spPr>
        <a:xfrm>
          <a:off x="1816744" y="1418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104791</xdr:rowOff>
    </xdr:from>
    <xdr:ext cx="405111" cy="259045"/>
    <xdr:sp macro="" textlink="">
      <xdr:nvSpPr>
        <xdr:cNvPr id="317" name="n_4aveValue【福祉施設】&#10;有形固定資産減価償却率"/>
        <xdr:cNvSpPr txBox="1"/>
      </xdr:nvSpPr>
      <xdr:spPr>
        <a:xfrm>
          <a:off x="927744" y="14163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103522</xdr:rowOff>
    </xdr:from>
    <xdr:ext cx="405111" cy="259045"/>
    <xdr:sp macro="" textlink="">
      <xdr:nvSpPr>
        <xdr:cNvPr id="318" name="n_1mainValue【福祉施設】&#10;有形固定資産減価償却率"/>
        <xdr:cNvSpPr txBox="1"/>
      </xdr:nvSpPr>
      <xdr:spPr>
        <a:xfrm>
          <a:off x="3582044" y="1381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74947</xdr:rowOff>
    </xdr:from>
    <xdr:ext cx="405111" cy="259045"/>
    <xdr:sp macro="" textlink="">
      <xdr:nvSpPr>
        <xdr:cNvPr id="319" name="n_2mainValue【福祉施設】&#10;有形固定資産減価償却率"/>
        <xdr:cNvSpPr txBox="1"/>
      </xdr:nvSpPr>
      <xdr:spPr>
        <a:xfrm>
          <a:off x="2705744" y="1379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50182</xdr:rowOff>
    </xdr:from>
    <xdr:ext cx="405111" cy="259045"/>
    <xdr:sp macro="" textlink="">
      <xdr:nvSpPr>
        <xdr:cNvPr id="320" name="n_3mainValue【福祉施設】&#10;有形固定資産減価償却率"/>
        <xdr:cNvSpPr txBox="1"/>
      </xdr:nvSpPr>
      <xdr:spPr>
        <a:xfrm>
          <a:off x="1816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23513</xdr:rowOff>
    </xdr:from>
    <xdr:ext cx="405111" cy="259045"/>
    <xdr:sp macro="" textlink="">
      <xdr:nvSpPr>
        <xdr:cNvPr id="321" name="n_4mainValue【福祉施設】&#10;有形固定資産減価償却率"/>
        <xdr:cNvSpPr txBox="1"/>
      </xdr:nvSpPr>
      <xdr:spPr>
        <a:xfrm>
          <a:off x="927744" y="13739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xdr:cNvCxnSpPr/>
      </xdr:nvCxnSpPr>
      <xdr:spPr>
        <a:xfrm flipV="1">
          <a:off x="10476865" y="1349502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xdr:cNvSpPr txBox="1"/>
      </xdr:nvSpPr>
      <xdr:spPr>
        <a:xfrm>
          <a:off x="10515600" y="1327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xdr:cNvCxnSpPr/>
      </xdr:nvCxnSpPr>
      <xdr:spPr>
        <a:xfrm>
          <a:off x="10388600" y="1349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72407</xdr:rowOff>
    </xdr:from>
    <xdr:ext cx="469744" cy="259045"/>
    <xdr:sp macro="" textlink="">
      <xdr:nvSpPr>
        <xdr:cNvPr id="350" name="【福祉施設】&#10;一人当たり面積平均値テキスト"/>
        <xdr:cNvSpPr txBox="1"/>
      </xdr:nvSpPr>
      <xdr:spPr>
        <a:xfrm>
          <a:off x="10515600" y="14474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xdr:cNvSpPr/>
      </xdr:nvSpPr>
      <xdr:spPr>
        <a:xfrm>
          <a:off x="104267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xdr:cNvSpPr/>
      </xdr:nvSpPr>
      <xdr:spPr>
        <a:xfrm>
          <a:off x="9588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xdr:cNvSpPr/>
      </xdr:nvSpPr>
      <xdr:spPr>
        <a:xfrm>
          <a:off x="8699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xdr:cNvSpPr/>
      </xdr:nvSpPr>
      <xdr:spPr>
        <a:xfrm>
          <a:off x="7810500" y="1449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macro="" textlink="">
      <xdr:nvSpPr>
        <xdr:cNvPr id="355" name="フローチャート: 判断 354"/>
        <xdr:cNvSpPr/>
      </xdr:nvSpPr>
      <xdr:spPr>
        <a:xfrm>
          <a:off x="6921500" y="1451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71120</xdr:rowOff>
    </xdr:from>
    <xdr:to>
      <xdr:col>55</xdr:col>
      <xdr:colOff>50800</xdr:colOff>
      <xdr:row>79</xdr:row>
      <xdr:rowOff>1270</xdr:rowOff>
    </xdr:to>
    <xdr:sp macro="" textlink="">
      <xdr:nvSpPr>
        <xdr:cNvPr id="361" name="楕円 360"/>
        <xdr:cNvSpPr/>
      </xdr:nvSpPr>
      <xdr:spPr>
        <a:xfrm>
          <a:off x="10426700" y="1344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24147</xdr:rowOff>
    </xdr:from>
    <xdr:ext cx="469744" cy="259045"/>
    <xdr:sp macro="" textlink="">
      <xdr:nvSpPr>
        <xdr:cNvPr id="362" name="【福祉施設】&#10;一人当たり面積該当値テキスト"/>
        <xdr:cNvSpPr txBox="1"/>
      </xdr:nvSpPr>
      <xdr:spPr>
        <a:xfrm>
          <a:off x="10515600" y="13397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135889</xdr:rowOff>
    </xdr:from>
    <xdr:to>
      <xdr:col>50</xdr:col>
      <xdr:colOff>165100</xdr:colOff>
      <xdr:row>79</xdr:row>
      <xdr:rowOff>66039</xdr:rowOff>
    </xdr:to>
    <xdr:sp macro="" textlink="">
      <xdr:nvSpPr>
        <xdr:cNvPr id="363" name="楕円 362"/>
        <xdr:cNvSpPr/>
      </xdr:nvSpPr>
      <xdr:spPr>
        <a:xfrm>
          <a:off x="9588500" y="1350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121920</xdr:rowOff>
    </xdr:from>
    <xdr:to>
      <xdr:col>55</xdr:col>
      <xdr:colOff>0</xdr:colOff>
      <xdr:row>79</xdr:row>
      <xdr:rowOff>15239</xdr:rowOff>
    </xdr:to>
    <xdr:cxnSp macro="">
      <xdr:nvCxnSpPr>
        <xdr:cNvPr id="364" name="直線コネクタ 363"/>
        <xdr:cNvCxnSpPr/>
      </xdr:nvCxnSpPr>
      <xdr:spPr>
        <a:xfrm flipV="1">
          <a:off x="9639300" y="13495020"/>
          <a:ext cx="8382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162561</xdr:rowOff>
    </xdr:from>
    <xdr:to>
      <xdr:col>46</xdr:col>
      <xdr:colOff>38100</xdr:colOff>
      <xdr:row>79</xdr:row>
      <xdr:rowOff>92711</xdr:rowOff>
    </xdr:to>
    <xdr:sp macro="" textlink="">
      <xdr:nvSpPr>
        <xdr:cNvPr id="365" name="楕円 364"/>
        <xdr:cNvSpPr/>
      </xdr:nvSpPr>
      <xdr:spPr>
        <a:xfrm>
          <a:off x="8699500" y="13535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15239</xdr:rowOff>
    </xdr:from>
    <xdr:to>
      <xdr:col>50</xdr:col>
      <xdr:colOff>114300</xdr:colOff>
      <xdr:row>79</xdr:row>
      <xdr:rowOff>41911</xdr:rowOff>
    </xdr:to>
    <xdr:cxnSp macro="">
      <xdr:nvCxnSpPr>
        <xdr:cNvPr id="366" name="直線コネクタ 365"/>
        <xdr:cNvCxnSpPr/>
      </xdr:nvCxnSpPr>
      <xdr:spPr>
        <a:xfrm flipV="1">
          <a:off x="8750300" y="13559789"/>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10161</xdr:rowOff>
    </xdr:from>
    <xdr:to>
      <xdr:col>41</xdr:col>
      <xdr:colOff>101600</xdr:colOff>
      <xdr:row>79</xdr:row>
      <xdr:rowOff>111761</xdr:rowOff>
    </xdr:to>
    <xdr:sp macro="" textlink="">
      <xdr:nvSpPr>
        <xdr:cNvPr id="367" name="楕円 366"/>
        <xdr:cNvSpPr/>
      </xdr:nvSpPr>
      <xdr:spPr>
        <a:xfrm>
          <a:off x="7810500" y="13554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41911</xdr:rowOff>
    </xdr:from>
    <xdr:to>
      <xdr:col>45</xdr:col>
      <xdr:colOff>177800</xdr:colOff>
      <xdr:row>79</xdr:row>
      <xdr:rowOff>60961</xdr:rowOff>
    </xdr:to>
    <xdr:cxnSp macro="">
      <xdr:nvCxnSpPr>
        <xdr:cNvPr id="368" name="直線コネクタ 367"/>
        <xdr:cNvCxnSpPr/>
      </xdr:nvCxnSpPr>
      <xdr:spPr>
        <a:xfrm flipV="1">
          <a:off x="7861300" y="13586461"/>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6350</xdr:rowOff>
    </xdr:from>
    <xdr:to>
      <xdr:col>36</xdr:col>
      <xdr:colOff>165100</xdr:colOff>
      <xdr:row>79</xdr:row>
      <xdr:rowOff>107950</xdr:rowOff>
    </xdr:to>
    <xdr:sp macro="" textlink="">
      <xdr:nvSpPr>
        <xdr:cNvPr id="369" name="楕円 368"/>
        <xdr:cNvSpPr/>
      </xdr:nvSpPr>
      <xdr:spPr>
        <a:xfrm>
          <a:off x="6921500" y="1355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57150</xdr:rowOff>
    </xdr:from>
    <xdr:to>
      <xdr:col>41</xdr:col>
      <xdr:colOff>50800</xdr:colOff>
      <xdr:row>79</xdr:row>
      <xdr:rowOff>60961</xdr:rowOff>
    </xdr:to>
    <xdr:cxnSp macro="">
      <xdr:nvCxnSpPr>
        <xdr:cNvPr id="370" name="直線コネクタ 369"/>
        <xdr:cNvCxnSpPr/>
      </xdr:nvCxnSpPr>
      <xdr:spPr>
        <a:xfrm>
          <a:off x="6972300" y="136017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15257</xdr:rowOff>
    </xdr:from>
    <xdr:ext cx="469744" cy="259045"/>
    <xdr:sp macro="" textlink="">
      <xdr:nvSpPr>
        <xdr:cNvPr id="371" name="n_1aveValue【福祉施設】&#10;一人当たり面積"/>
        <xdr:cNvSpPr txBox="1"/>
      </xdr:nvSpPr>
      <xdr:spPr>
        <a:xfrm>
          <a:off x="9391727" y="1458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15257</xdr:rowOff>
    </xdr:from>
    <xdr:ext cx="469744" cy="259045"/>
    <xdr:sp macro="" textlink="">
      <xdr:nvSpPr>
        <xdr:cNvPr id="372" name="n_2aveValue【福祉施設】&#10;一人当たり面積"/>
        <xdr:cNvSpPr txBox="1"/>
      </xdr:nvSpPr>
      <xdr:spPr>
        <a:xfrm>
          <a:off x="8515427" y="1458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11447</xdr:rowOff>
    </xdr:from>
    <xdr:ext cx="469744" cy="259045"/>
    <xdr:sp macro="" textlink="">
      <xdr:nvSpPr>
        <xdr:cNvPr id="373" name="n_3aveValue【福祉施設】&#10;一人当たり面積"/>
        <xdr:cNvSpPr txBox="1"/>
      </xdr:nvSpPr>
      <xdr:spPr>
        <a:xfrm>
          <a:off x="7626427" y="1458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30497</xdr:rowOff>
    </xdr:from>
    <xdr:ext cx="469744" cy="259045"/>
    <xdr:sp macro="" textlink="">
      <xdr:nvSpPr>
        <xdr:cNvPr id="374" name="n_4aveValue【福祉施設】&#10;一人当たり面積"/>
        <xdr:cNvSpPr txBox="1"/>
      </xdr:nvSpPr>
      <xdr:spPr>
        <a:xfrm>
          <a:off x="6737427" y="1460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77</xdr:row>
      <xdr:rowOff>82566</xdr:rowOff>
    </xdr:from>
    <xdr:ext cx="469744" cy="259045"/>
    <xdr:sp macro="" textlink="">
      <xdr:nvSpPr>
        <xdr:cNvPr id="375" name="n_1mainValue【福祉施設】&#10;一人当たり面積"/>
        <xdr:cNvSpPr txBox="1"/>
      </xdr:nvSpPr>
      <xdr:spPr>
        <a:xfrm>
          <a:off x="9391727" y="13284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77</xdr:row>
      <xdr:rowOff>109238</xdr:rowOff>
    </xdr:from>
    <xdr:ext cx="469744" cy="259045"/>
    <xdr:sp macro="" textlink="">
      <xdr:nvSpPr>
        <xdr:cNvPr id="376" name="n_2mainValue【福祉施設】&#10;一人当たり面積"/>
        <xdr:cNvSpPr txBox="1"/>
      </xdr:nvSpPr>
      <xdr:spPr>
        <a:xfrm>
          <a:off x="8515427" y="13310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77</xdr:row>
      <xdr:rowOff>128288</xdr:rowOff>
    </xdr:from>
    <xdr:ext cx="469744" cy="259045"/>
    <xdr:sp macro="" textlink="">
      <xdr:nvSpPr>
        <xdr:cNvPr id="377" name="n_3mainValue【福祉施設】&#10;一人当たり面積"/>
        <xdr:cNvSpPr txBox="1"/>
      </xdr:nvSpPr>
      <xdr:spPr>
        <a:xfrm>
          <a:off x="7626427" y="1332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77</xdr:row>
      <xdr:rowOff>124477</xdr:rowOff>
    </xdr:from>
    <xdr:ext cx="469744" cy="259045"/>
    <xdr:sp macro="" textlink="">
      <xdr:nvSpPr>
        <xdr:cNvPr id="378" name="n_4mainValue【福祉施設】&#10;一人当たり面積"/>
        <xdr:cNvSpPr txBox="1"/>
      </xdr:nvSpPr>
      <xdr:spPr>
        <a:xfrm>
          <a:off x="6737427" y="1332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xdr:cNvCxnSpPr/>
      </xdr:nvCxnSpPr>
      <xdr:spPr>
        <a:xfrm flipV="1">
          <a:off x="4634865" y="17139286"/>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4" name="【市民会館】&#10;有形固定資産減価償却率最小値テキスト"/>
        <xdr:cNvSpPr txBox="1"/>
      </xdr:nvSpPr>
      <xdr:spPr>
        <a:xfrm>
          <a:off x="4673600" y="186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xdr:cNvCxnSpPr/>
      </xdr:nvCxnSpPr>
      <xdr:spPr>
        <a:xfrm>
          <a:off x="4546600" y="1865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6" name="【市民会館】&#10;有形固定資産減価償却率最大値テキスト"/>
        <xdr:cNvSpPr txBox="1"/>
      </xdr:nvSpPr>
      <xdr:spPr>
        <a:xfrm>
          <a:off x="4673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xdr:cNvCxnSpPr/>
      </xdr:nvCxnSpPr>
      <xdr:spPr>
        <a:xfrm>
          <a:off x="4546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15891</xdr:rowOff>
    </xdr:from>
    <xdr:ext cx="405111" cy="259045"/>
    <xdr:sp macro="" textlink="">
      <xdr:nvSpPr>
        <xdr:cNvPr id="408" name="【市民会館】&#10;有形固定資産減価償却率平均値テキスト"/>
        <xdr:cNvSpPr txBox="1"/>
      </xdr:nvSpPr>
      <xdr:spPr>
        <a:xfrm>
          <a:off x="4673600" y="17675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09" name="フローチャート: 判断 408"/>
        <xdr:cNvSpPr/>
      </xdr:nvSpPr>
      <xdr:spPr>
        <a:xfrm>
          <a:off x="4584700" y="1782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xdr:cNvSpPr/>
      </xdr:nvSpPr>
      <xdr:spPr>
        <a:xfrm>
          <a:off x="3746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xdr:cNvSpPr/>
      </xdr:nvSpPr>
      <xdr:spPr>
        <a:xfrm>
          <a:off x="2857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2" name="フローチャート: 判断 411"/>
        <xdr:cNvSpPr/>
      </xdr:nvSpPr>
      <xdr:spPr>
        <a:xfrm>
          <a:off x="1968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413" name="フローチャート: 判断 412"/>
        <xdr:cNvSpPr/>
      </xdr:nvSpPr>
      <xdr:spPr>
        <a:xfrm>
          <a:off x="1079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13970</xdr:rowOff>
    </xdr:from>
    <xdr:to>
      <xdr:col>24</xdr:col>
      <xdr:colOff>114300</xdr:colOff>
      <xdr:row>107</xdr:row>
      <xdr:rowOff>115570</xdr:rowOff>
    </xdr:to>
    <xdr:sp macro="" textlink="">
      <xdr:nvSpPr>
        <xdr:cNvPr id="419" name="楕円 418"/>
        <xdr:cNvSpPr/>
      </xdr:nvSpPr>
      <xdr:spPr>
        <a:xfrm>
          <a:off x="4584700" y="183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163847</xdr:rowOff>
    </xdr:from>
    <xdr:ext cx="405111" cy="259045"/>
    <xdr:sp macro="" textlink="">
      <xdr:nvSpPr>
        <xdr:cNvPr id="420" name="【市民会館】&#10;有形固定資産減価償却率該当値テキスト"/>
        <xdr:cNvSpPr txBox="1"/>
      </xdr:nvSpPr>
      <xdr:spPr>
        <a:xfrm>
          <a:off x="4673600" y="1833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133986</xdr:rowOff>
    </xdr:from>
    <xdr:to>
      <xdr:col>20</xdr:col>
      <xdr:colOff>38100</xdr:colOff>
      <xdr:row>107</xdr:row>
      <xdr:rowOff>64136</xdr:rowOff>
    </xdr:to>
    <xdr:sp macro="" textlink="">
      <xdr:nvSpPr>
        <xdr:cNvPr id="421" name="楕円 420"/>
        <xdr:cNvSpPr/>
      </xdr:nvSpPr>
      <xdr:spPr>
        <a:xfrm>
          <a:off x="3746500" y="1830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13336</xdr:rowOff>
    </xdr:from>
    <xdr:to>
      <xdr:col>24</xdr:col>
      <xdr:colOff>63500</xdr:colOff>
      <xdr:row>107</xdr:row>
      <xdr:rowOff>64770</xdr:rowOff>
    </xdr:to>
    <xdr:cxnSp macro="">
      <xdr:nvCxnSpPr>
        <xdr:cNvPr id="422" name="直線コネクタ 421"/>
        <xdr:cNvCxnSpPr/>
      </xdr:nvCxnSpPr>
      <xdr:spPr>
        <a:xfrm>
          <a:off x="3797300" y="18358486"/>
          <a:ext cx="8382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90170</xdr:rowOff>
    </xdr:from>
    <xdr:to>
      <xdr:col>15</xdr:col>
      <xdr:colOff>101600</xdr:colOff>
      <xdr:row>107</xdr:row>
      <xdr:rowOff>20320</xdr:rowOff>
    </xdr:to>
    <xdr:sp macro="" textlink="">
      <xdr:nvSpPr>
        <xdr:cNvPr id="423" name="楕円 422"/>
        <xdr:cNvSpPr/>
      </xdr:nvSpPr>
      <xdr:spPr>
        <a:xfrm>
          <a:off x="2857500" y="1826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140970</xdr:rowOff>
    </xdr:from>
    <xdr:to>
      <xdr:col>19</xdr:col>
      <xdr:colOff>177800</xdr:colOff>
      <xdr:row>107</xdr:row>
      <xdr:rowOff>13336</xdr:rowOff>
    </xdr:to>
    <xdr:cxnSp macro="">
      <xdr:nvCxnSpPr>
        <xdr:cNvPr id="424" name="直線コネクタ 423"/>
        <xdr:cNvCxnSpPr/>
      </xdr:nvCxnSpPr>
      <xdr:spPr>
        <a:xfrm>
          <a:off x="2908300" y="18314670"/>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48261</xdr:rowOff>
    </xdr:from>
    <xdr:to>
      <xdr:col>10</xdr:col>
      <xdr:colOff>165100</xdr:colOff>
      <xdr:row>106</xdr:row>
      <xdr:rowOff>149861</xdr:rowOff>
    </xdr:to>
    <xdr:sp macro="" textlink="">
      <xdr:nvSpPr>
        <xdr:cNvPr id="425" name="楕円 424"/>
        <xdr:cNvSpPr/>
      </xdr:nvSpPr>
      <xdr:spPr>
        <a:xfrm>
          <a:off x="19685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99061</xdr:rowOff>
    </xdr:from>
    <xdr:to>
      <xdr:col>15</xdr:col>
      <xdr:colOff>50800</xdr:colOff>
      <xdr:row>106</xdr:row>
      <xdr:rowOff>140970</xdr:rowOff>
    </xdr:to>
    <xdr:cxnSp macro="">
      <xdr:nvCxnSpPr>
        <xdr:cNvPr id="426" name="直線コネクタ 425"/>
        <xdr:cNvCxnSpPr/>
      </xdr:nvCxnSpPr>
      <xdr:spPr>
        <a:xfrm>
          <a:off x="2019300" y="1827276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4445</xdr:rowOff>
    </xdr:from>
    <xdr:to>
      <xdr:col>6</xdr:col>
      <xdr:colOff>38100</xdr:colOff>
      <xdr:row>106</xdr:row>
      <xdr:rowOff>106045</xdr:rowOff>
    </xdr:to>
    <xdr:sp macro="" textlink="">
      <xdr:nvSpPr>
        <xdr:cNvPr id="427" name="楕円 426"/>
        <xdr:cNvSpPr/>
      </xdr:nvSpPr>
      <xdr:spPr>
        <a:xfrm>
          <a:off x="1079500" y="1817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55245</xdr:rowOff>
    </xdr:from>
    <xdr:to>
      <xdr:col>10</xdr:col>
      <xdr:colOff>114300</xdr:colOff>
      <xdr:row>106</xdr:row>
      <xdr:rowOff>99061</xdr:rowOff>
    </xdr:to>
    <xdr:cxnSp macro="">
      <xdr:nvCxnSpPr>
        <xdr:cNvPr id="428" name="直線コネクタ 427"/>
        <xdr:cNvCxnSpPr/>
      </xdr:nvCxnSpPr>
      <xdr:spPr>
        <a:xfrm>
          <a:off x="1130300" y="18228945"/>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74947</xdr:rowOff>
    </xdr:from>
    <xdr:ext cx="405111" cy="259045"/>
    <xdr:sp macro="" textlink="">
      <xdr:nvSpPr>
        <xdr:cNvPr id="429" name="n_1aveValue【市民会館】&#10;有形固定資産減価償却率"/>
        <xdr:cNvSpPr txBox="1"/>
      </xdr:nvSpPr>
      <xdr:spPr>
        <a:xfrm>
          <a:off x="35820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57802</xdr:rowOff>
    </xdr:from>
    <xdr:ext cx="405111" cy="259045"/>
    <xdr:sp macro="" textlink="">
      <xdr:nvSpPr>
        <xdr:cNvPr id="430" name="n_2aveValue【市民会館】&#10;有形固定資産減価償却率"/>
        <xdr:cNvSpPr txBox="1"/>
      </xdr:nvSpPr>
      <xdr:spPr>
        <a:xfrm>
          <a:off x="2705744" y="1754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34941</xdr:rowOff>
    </xdr:from>
    <xdr:ext cx="405111" cy="259045"/>
    <xdr:sp macro="" textlink="">
      <xdr:nvSpPr>
        <xdr:cNvPr id="431" name="n_3aveValue【市民会館】&#10;有形固定資産減価償却率"/>
        <xdr:cNvSpPr txBox="1"/>
      </xdr:nvSpPr>
      <xdr:spPr>
        <a:xfrm>
          <a:off x="1816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170197</xdr:rowOff>
    </xdr:from>
    <xdr:ext cx="405111" cy="259045"/>
    <xdr:sp macro="" textlink="">
      <xdr:nvSpPr>
        <xdr:cNvPr id="432" name="n_4aveValue【市民会館】&#10;有形固定資産減価償却率"/>
        <xdr:cNvSpPr txBox="1"/>
      </xdr:nvSpPr>
      <xdr:spPr>
        <a:xfrm>
          <a:off x="927744"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55263</xdr:rowOff>
    </xdr:from>
    <xdr:ext cx="405111" cy="259045"/>
    <xdr:sp macro="" textlink="">
      <xdr:nvSpPr>
        <xdr:cNvPr id="433" name="n_1mainValue【市民会館】&#10;有形固定資産減価償却率"/>
        <xdr:cNvSpPr txBox="1"/>
      </xdr:nvSpPr>
      <xdr:spPr>
        <a:xfrm>
          <a:off x="3582044" y="1840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11447</xdr:rowOff>
    </xdr:from>
    <xdr:ext cx="405111" cy="259045"/>
    <xdr:sp macro="" textlink="">
      <xdr:nvSpPr>
        <xdr:cNvPr id="434" name="n_2mainValue【市民会館】&#10;有形固定資産減価償却率"/>
        <xdr:cNvSpPr txBox="1"/>
      </xdr:nvSpPr>
      <xdr:spPr>
        <a:xfrm>
          <a:off x="2705744" y="1835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140988</xdr:rowOff>
    </xdr:from>
    <xdr:ext cx="405111" cy="259045"/>
    <xdr:sp macro="" textlink="">
      <xdr:nvSpPr>
        <xdr:cNvPr id="435" name="n_3mainValue【市民会館】&#10;有形固定資産減価償却率"/>
        <xdr:cNvSpPr txBox="1"/>
      </xdr:nvSpPr>
      <xdr:spPr>
        <a:xfrm>
          <a:off x="1816744" y="1831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97172</xdr:rowOff>
    </xdr:from>
    <xdr:ext cx="405111" cy="259045"/>
    <xdr:sp macro="" textlink="">
      <xdr:nvSpPr>
        <xdr:cNvPr id="436" name="n_4mainValue【市民会館】&#10;有形固定資産減価償却率"/>
        <xdr:cNvSpPr txBox="1"/>
      </xdr:nvSpPr>
      <xdr:spPr>
        <a:xfrm>
          <a:off x="927744" y="1827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xdr:cNvCxnSpPr/>
      </xdr:nvCxnSpPr>
      <xdr:spPr>
        <a:xfrm flipV="1">
          <a:off x="10476865" y="17148811"/>
          <a:ext cx="0" cy="140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1" name="【市民会館】&#10;一人当たり面積最小値テキスト"/>
        <xdr:cNvSpPr txBox="1"/>
      </xdr:nvSpPr>
      <xdr:spPr>
        <a:xfrm>
          <a:off x="10515600"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xdr:cNvCxnSpPr/>
      </xdr:nvCxnSpPr>
      <xdr:spPr>
        <a:xfrm>
          <a:off x="10388600" y="1855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3" name="【市民会館】&#10;一人当たり面積最大値テキスト"/>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78757</xdr:rowOff>
    </xdr:from>
    <xdr:ext cx="469744" cy="259045"/>
    <xdr:sp macro="" textlink="">
      <xdr:nvSpPr>
        <xdr:cNvPr id="465" name="【市民会館】&#10;一人当たり面積平均値テキスト"/>
        <xdr:cNvSpPr txBox="1"/>
      </xdr:nvSpPr>
      <xdr:spPr>
        <a:xfrm>
          <a:off x="10515600" y="17909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xdr:cNvSpPr/>
      </xdr:nvSpPr>
      <xdr:spPr>
        <a:xfrm>
          <a:off x="104267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xdr:cNvSpPr/>
      </xdr:nvSpPr>
      <xdr:spPr>
        <a:xfrm>
          <a:off x="9588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xdr:cNvSpPr/>
      </xdr:nvSpPr>
      <xdr:spPr>
        <a:xfrm>
          <a:off x="8699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69" name="フローチャート: 判断 468"/>
        <xdr:cNvSpPr/>
      </xdr:nvSpPr>
      <xdr:spPr>
        <a:xfrm>
          <a:off x="7810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470" name="フローチャート: 判断 469"/>
        <xdr:cNvSpPr/>
      </xdr:nvSpPr>
      <xdr:spPr>
        <a:xfrm>
          <a:off x="692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63500</xdr:rowOff>
    </xdr:from>
    <xdr:to>
      <xdr:col>55</xdr:col>
      <xdr:colOff>50800</xdr:colOff>
      <xdr:row>106</xdr:row>
      <xdr:rowOff>165100</xdr:rowOff>
    </xdr:to>
    <xdr:sp macro="" textlink="">
      <xdr:nvSpPr>
        <xdr:cNvPr id="476" name="楕円 475"/>
        <xdr:cNvSpPr/>
      </xdr:nvSpPr>
      <xdr:spPr>
        <a:xfrm>
          <a:off x="10426700" y="1823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41927</xdr:rowOff>
    </xdr:from>
    <xdr:ext cx="469744" cy="259045"/>
    <xdr:sp macro="" textlink="">
      <xdr:nvSpPr>
        <xdr:cNvPr id="477" name="【市民会館】&#10;一人当たり面積該当値テキスト"/>
        <xdr:cNvSpPr txBox="1"/>
      </xdr:nvSpPr>
      <xdr:spPr>
        <a:xfrm>
          <a:off x="10515600" y="1821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71120</xdr:rowOff>
    </xdr:from>
    <xdr:to>
      <xdr:col>50</xdr:col>
      <xdr:colOff>165100</xdr:colOff>
      <xdr:row>107</xdr:row>
      <xdr:rowOff>1270</xdr:rowOff>
    </xdr:to>
    <xdr:sp macro="" textlink="">
      <xdr:nvSpPr>
        <xdr:cNvPr id="478" name="楕円 477"/>
        <xdr:cNvSpPr/>
      </xdr:nvSpPr>
      <xdr:spPr>
        <a:xfrm>
          <a:off x="95885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114300</xdr:rowOff>
    </xdr:from>
    <xdr:to>
      <xdr:col>55</xdr:col>
      <xdr:colOff>0</xdr:colOff>
      <xdr:row>106</xdr:row>
      <xdr:rowOff>121920</xdr:rowOff>
    </xdr:to>
    <xdr:cxnSp macro="">
      <xdr:nvCxnSpPr>
        <xdr:cNvPr id="479" name="直線コネクタ 478"/>
        <xdr:cNvCxnSpPr/>
      </xdr:nvCxnSpPr>
      <xdr:spPr>
        <a:xfrm flipV="1">
          <a:off x="9639300" y="182880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78739</xdr:rowOff>
    </xdr:from>
    <xdr:to>
      <xdr:col>46</xdr:col>
      <xdr:colOff>38100</xdr:colOff>
      <xdr:row>107</xdr:row>
      <xdr:rowOff>8889</xdr:rowOff>
    </xdr:to>
    <xdr:sp macro="" textlink="">
      <xdr:nvSpPr>
        <xdr:cNvPr id="480" name="楕円 479"/>
        <xdr:cNvSpPr/>
      </xdr:nvSpPr>
      <xdr:spPr>
        <a:xfrm>
          <a:off x="8699500" y="1825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121920</xdr:rowOff>
    </xdr:from>
    <xdr:to>
      <xdr:col>50</xdr:col>
      <xdr:colOff>114300</xdr:colOff>
      <xdr:row>106</xdr:row>
      <xdr:rowOff>129539</xdr:rowOff>
    </xdr:to>
    <xdr:cxnSp macro="">
      <xdr:nvCxnSpPr>
        <xdr:cNvPr id="481" name="直線コネクタ 480"/>
        <xdr:cNvCxnSpPr/>
      </xdr:nvCxnSpPr>
      <xdr:spPr>
        <a:xfrm flipV="1">
          <a:off x="8750300" y="182956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86361</xdr:rowOff>
    </xdr:from>
    <xdr:to>
      <xdr:col>41</xdr:col>
      <xdr:colOff>101600</xdr:colOff>
      <xdr:row>107</xdr:row>
      <xdr:rowOff>16511</xdr:rowOff>
    </xdr:to>
    <xdr:sp macro="" textlink="">
      <xdr:nvSpPr>
        <xdr:cNvPr id="482" name="楕円 481"/>
        <xdr:cNvSpPr/>
      </xdr:nvSpPr>
      <xdr:spPr>
        <a:xfrm>
          <a:off x="7810500" y="1826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129539</xdr:rowOff>
    </xdr:from>
    <xdr:to>
      <xdr:col>45</xdr:col>
      <xdr:colOff>177800</xdr:colOff>
      <xdr:row>106</xdr:row>
      <xdr:rowOff>137161</xdr:rowOff>
    </xdr:to>
    <xdr:cxnSp macro="">
      <xdr:nvCxnSpPr>
        <xdr:cNvPr id="483" name="直線コネクタ 482"/>
        <xdr:cNvCxnSpPr/>
      </xdr:nvCxnSpPr>
      <xdr:spPr>
        <a:xfrm flipV="1">
          <a:off x="7861300" y="183032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84" name="楕円 483"/>
        <xdr:cNvSpPr/>
      </xdr:nvSpPr>
      <xdr:spPr>
        <a:xfrm>
          <a:off x="6921500" y="1826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137161</xdr:rowOff>
    </xdr:from>
    <xdr:to>
      <xdr:col>41</xdr:col>
      <xdr:colOff>50800</xdr:colOff>
      <xdr:row>106</xdr:row>
      <xdr:rowOff>140970</xdr:rowOff>
    </xdr:to>
    <xdr:cxnSp macro="">
      <xdr:nvCxnSpPr>
        <xdr:cNvPr id="485" name="直線コネクタ 484"/>
        <xdr:cNvCxnSpPr/>
      </xdr:nvCxnSpPr>
      <xdr:spPr>
        <a:xfrm flipV="1">
          <a:off x="6972300" y="1831086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2557</xdr:rowOff>
    </xdr:from>
    <xdr:ext cx="469744" cy="259045"/>
    <xdr:sp macro="" textlink="">
      <xdr:nvSpPr>
        <xdr:cNvPr id="486" name="n_1aveValue【市民会館】&#10;一人当たり面積"/>
        <xdr:cNvSpPr txBox="1"/>
      </xdr:nvSpPr>
      <xdr:spPr>
        <a:xfrm>
          <a:off x="939172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170197</xdr:rowOff>
    </xdr:from>
    <xdr:ext cx="469744" cy="259045"/>
    <xdr:sp macro="" textlink="">
      <xdr:nvSpPr>
        <xdr:cNvPr id="487" name="n_2aveValue【市民会館】&#10;一人当たり面積"/>
        <xdr:cNvSpPr txBox="1"/>
      </xdr:nvSpPr>
      <xdr:spPr>
        <a:xfrm>
          <a:off x="8515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6366</xdr:rowOff>
    </xdr:from>
    <xdr:ext cx="469744" cy="259045"/>
    <xdr:sp macro="" textlink="">
      <xdr:nvSpPr>
        <xdr:cNvPr id="488" name="n_3aveValue【市民会館】&#10;一人当たり面積"/>
        <xdr:cNvSpPr txBox="1"/>
      </xdr:nvSpPr>
      <xdr:spPr>
        <a:xfrm>
          <a:off x="7626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33038</xdr:rowOff>
    </xdr:from>
    <xdr:ext cx="469744" cy="259045"/>
    <xdr:sp macro="" textlink="">
      <xdr:nvSpPr>
        <xdr:cNvPr id="489" name="n_4aveValue【市民会館】&#10;一人当たり面積"/>
        <xdr:cNvSpPr txBox="1"/>
      </xdr:nvSpPr>
      <xdr:spPr>
        <a:xfrm>
          <a:off x="6737427" y="1786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163847</xdr:rowOff>
    </xdr:from>
    <xdr:ext cx="469744" cy="259045"/>
    <xdr:sp macro="" textlink="">
      <xdr:nvSpPr>
        <xdr:cNvPr id="490" name="n_1mainValue【市民会館】&#10;一人当たり面積"/>
        <xdr:cNvSpPr txBox="1"/>
      </xdr:nvSpPr>
      <xdr:spPr>
        <a:xfrm>
          <a:off x="9391727" y="1833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16</xdr:rowOff>
    </xdr:from>
    <xdr:ext cx="469744" cy="259045"/>
    <xdr:sp macro="" textlink="">
      <xdr:nvSpPr>
        <xdr:cNvPr id="491" name="n_2mainValue【市民会館】&#10;一人当たり面積"/>
        <xdr:cNvSpPr txBox="1"/>
      </xdr:nvSpPr>
      <xdr:spPr>
        <a:xfrm>
          <a:off x="8515427" y="1834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7638</xdr:rowOff>
    </xdr:from>
    <xdr:ext cx="469744" cy="259045"/>
    <xdr:sp macro="" textlink="">
      <xdr:nvSpPr>
        <xdr:cNvPr id="492" name="n_3mainValue【市民会館】&#10;一人当たり面積"/>
        <xdr:cNvSpPr txBox="1"/>
      </xdr:nvSpPr>
      <xdr:spPr>
        <a:xfrm>
          <a:off x="7626427" y="1835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11447</xdr:rowOff>
    </xdr:from>
    <xdr:ext cx="469744" cy="259045"/>
    <xdr:sp macro="" textlink="">
      <xdr:nvSpPr>
        <xdr:cNvPr id="493" name="n_4mainValue【市民会館】&#10;一人当たり面積"/>
        <xdr:cNvSpPr txBox="1"/>
      </xdr:nvSpPr>
      <xdr:spPr>
        <a:xfrm>
          <a:off x="6737427" y="1835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19" name="直線コネクタ 518"/>
        <xdr:cNvCxnSpPr/>
      </xdr:nvCxnSpPr>
      <xdr:spPr>
        <a:xfrm flipV="1">
          <a:off x="16318864" y="5729151"/>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0" name="【一般廃棄物処理施設】&#10;有形固定資産減価償却率最小値テキスト"/>
        <xdr:cNvSpPr txBox="1"/>
      </xdr:nvSpPr>
      <xdr:spPr>
        <a:xfrm>
          <a:off x="16357600" y="724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1" name="直線コネクタ 520"/>
        <xdr:cNvCxnSpPr/>
      </xdr:nvCxnSpPr>
      <xdr:spPr>
        <a:xfrm>
          <a:off x="16230600" y="724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2" name="【一般廃棄物処理施設】&#10;有形固定資産減価償却率最大値テキスト"/>
        <xdr:cNvSpPr txBox="1"/>
      </xdr:nvSpPr>
      <xdr:spPr>
        <a:xfrm>
          <a:off x="16357600" y="550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3" name="直線コネクタ 522"/>
        <xdr:cNvCxnSpPr/>
      </xdr:nvCxnSpPr>
      <xdr:spPr>
        <a:xfrm>
          <a:off x="16230600" y="572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151147</xdr:rowOff>
    </xdr:from>
    <xdr:ext cx="405111" cy="259045"/>
    <xdr:sp macro="" textlink="">
      <xdr:nvSpPr>
        <xdr:cNvPr id="524" name="【一般廃棄物処理施設】&#10;有形固定資産減価償却率平均値テキスト"/>
        <xdr:cNvSpPr txBox="1"/>
      </xdr:nvSpPr>
      <xdr:spPr>
        <a:xfrm>
          <a:off x="16357600" y="649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5" name="フローチャート: 判断 524"/>
        <xdr:cNvSpPr/>
      </xdr:nvSpPr>
      <xdr:spPr>
        <a:xfrm>
          <a:off x="162687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6" name="フローチャート: 判断 525"/>
        <xdr:cNvSpPr/>
      </xdr:nvSpPr>
      <xdr:spPr>
        <a:xfrm>
          <a:off x="15430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7" name="フローチャート: 判断 526"/>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8" name="フローチャート: 判断 527"/>
        <xdr:cNvSpPr/>
      </xdr:nvSpPr>
      <xdr:spPr>
        <a:xfrm>
          <a:off x="13652500" y="662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29" name="フローチャート: 判断 528"/>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64588</xdr:rowOff>
    </xdr:from>
    <xdr:to>
      <xdr:col>85</xdr:col>
      <xdr:colOff>177800</xdr:colOff>
      <xdr:row>41</xdr:row>
      <xdr:rowOff>166188</xdr:rowOff>
    </xdr:to>
    <xdr:sp macro="" textlink="">
      <xdr:nvSpPr>
        <xdr:cNvPr id="535" name="楕円 534"/>
        <xdr:cNvSpPr/>
      </xdr:nvSpPr>
      <xdr:spPr>
        <a:xfrm>
          <a:off x="16268700" y="709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150965</xdr:rowOff>
    </xdr:from>
    <xdr:ext cx="405111" cy="259045"/>
    <xdr:sp macro="" textlink="">
      <xdr:nvSpPr>
        <xdr:cNvPr id="536" name="【一般廃棄物処理施設】&#10;有形固定資産減価償却率該当値テキスト"/>
        <xdr:cNvSpPr txBox="1"/>
      </xdr:nvSpPr>
      <xdr:spPr>
        <a:xfrm>
          <a:off x="16357600" y="7008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58057</xdr:rowOff>
    </xdr:from>
    <xdr:to>
      <xdr:col>81</xdr:col>
      <xdr:colOff>101600</xdr:colOff>
      <xdr:row>41</xdr:row>
      <xdr:rowOff>159657</xdr:rowOff>
    </xdr:to>
    <xdr:sp macro="" textlink="">
      <xdr:nvSpPr>
        <xdr:cNvPr id="537" name="楕円 536"/>
        <xdr:cNvSpPr/>
      </xdr:nvSpPr>
      <xdr:spPr>
        <a:xfrm>
          <a:off x="15430500" y="7087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108857</xdr:rowOff>
    </xdr:from>
    <xdr:to>
      <xdr:col>85</xdr:col>
      <xdr:colOff>127000</xdr:colOff>
      <xdr:row>41</xdr:row>
      <xdr:rowOff>115388</xdr:rowOff>
    </xdr:to>
    <xdr:cxnSp macro="">
      <xdr:nvCxnSpPr>
        <xdr:cNvPr id="538" name="直線コネクタ 537"/>
        <xdr:cNvCxnSpPr/>
      </xdr:nvCxnSpPr>
      <xdr:spPr>
        <a:xfrm>
          <a:off x="15481300" y="7138307"/>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72753</xdr:rowOff>
    </xdr:from>
    <xdr:to>
      <xdr:col>76</xdr:col>
      <xdr:colOff>165100</xdr:colOff>
      <xdr:row>42</xdr:row>
      <xdr:rowOff>2903</xdr:rowOff>
    </xdr:to>
    <xdr:sp macro="" textlink="">
      <xdr:nvSpPr>
        <xdr:cNvPr id="539" name="楕円 538"/>
        <xdr:cNvSpPr/>
      </xdr:nvSpPr>
      <xdr:spPr>
        <a:xfrm>
          <a:off x="14541500" y="7102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108857</xdr:rowOff>
    </xdr:from>
    <xdr:to>
      <xdr:col>81</xdr:col>
      <xdr:colOff>50800</xdr:colOff>
      <xdr:row>41</xdr:row>
      <xdr:rowOff>123553</xdr:rowOff>
    </xdr:to>
    <xdr:cxnSp macro="">
      <xdr:nvCxnSpPr>
        <xdr:cNvPr id="540" name="直線コネクタ 539"/>
        <xdr:cNvCxnSpPr/>
      </xdr:nvCxnSpPr>
      <xdr:spPr>
        <a:xfrm flipV="1">
          <a:off x="14592300" y="7138307"/>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116840</xdr:rowOff>
    </xdr:from>
    <xdr:to>
      <xdr:col>72</xdr:col>
      <xdr:colOff>38100</xdr:colOff>
      <xdr:row>42</xdr:row>
      <xdr:rowOff>46990</xdr:rowOff>
    </xdr:to>
    <xdr:sp macro="" textlink="">
      <xdr:nvSpPr>
        <xdr:cNvPr id="541" name="楕円 540"/>
        <xdr:cNvSpPr/>
      </xdr:nvSpPr>
      <xdr:spPr>
        <a:xfrm>
          <a:off x="13652500" y="714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123553</xdr:rowOff>
    </xdr:from>
    <xdr:to>
      <xdr:col>76</xdr:col>
      <xdr:colOff>114300</xdr:colOff>
      <xdr:row>41</xdr:row>
      <xdr:rowOff>167640</xdr:rowOff>
    </xdr:to>
    <xdr:cxnSp macro="">
      <xdr:nvCxnSpPr>
        <xdr:cNvPr id="542" name="直線コネクタ 541"/>
        <xdr:cNvCxnSpPr/>
      </xdr:nvCxnSpPr>
      <xdr:spPr>
        <a:xfrm flipV="1">
          <a:off x="13703300" y="7153003"/>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116840</xdr:rowOff>
    </xdr:from>
    <xdr:to>
      <xdr:col>67</xdr:col>
      <xdr:colOff>101600</xdr:colOff>
      <xdr:row>42</xdr:row>
      <xdr:rowOff>46990</xdr:rowOff>
    </xdr:to>
    <xdr:sp macro="" textlink="">
      <xdr:nvSpPr>
        <xdr:cNvPr id="543" name="楕円 542"/>
        <xdr:cNvSpPr/>
      </xdr:nvSpPr>
      <xdr:spPr>
        <a:xfrm>
          <a:off x="12763500" y="714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167640</xdr:rowOff>
    </xdr:from>
    <xdr:to>
      <xdr:col>71</xdr:col>
      <xdr:colOff>177800</xdr:colOff>
      <xdr:row>41</xdr:row>
      <xdr:rowOff>167640</xdr:rowOff>
    </xdr:to>
    <xdr:cxnSp macro="">
      <xdr:nvCxnSpPr>
        <xdr:cNvPr id="544" name="直線コネクタ 543"/>
        <xdr:cNvCxnSpPr/>
      </xdr:nvCxnSpPr>
      <xdr:spPr>
        <a:xfrm>
          <a:off x="12814300" y="71970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48821</xdr:rowOff>
    </xdr:from>
    <xdr:ext cx="405111" cy="259045"/>
    <xdr:sp macro="" textlink="">
      <xdr:nvSpPr>
        <xdr:cNvPr id="545" name="n_1aveValue【一般廃棄物処理施設】&#10;有形固定資産減価償却率"/>
        <xdr:cNvSpPr txBox="1"/>
      </xdr:nvSpPr>
      <xdr:spPr>
        <a:xfrm>
          <a:off x="15266044" y="63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46" name="n_2aveValue【一般廃棄物処理施設】&#10;有形固定資産減価償却率"/>
        <xdr:cNvSpPr txBox="1"/>
      </xdr:nvSpPr>
      <xdr:spPr>
        <a:xfrm>
          <a:off x="14389744" y="636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60251</xdr:rowOff>
    </xdr:from>
    <xdr:ext cx="405111" cy="259045"/>
    <xdr:sp macro="" textlink="">
      <xdr:nvSpPr>
        <xdr:cNvPr id="547" name="n_3aveValue【一般廃棄物処理施設】&#10;有形固定資産減価償却率"/>
        <xdr:cNvSpPr txBox="1"/>
      </xdr:nvSpPr>
      <xdr:spPr>
        <a:xfrm>
          <a:off x="13500744" y="640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63517</xdr:rowOff>
    </xdr:from>
    <xdr:ext cx="405111" cy="259045"/>
    <xdr:sp macro="" textlink="">
      <xdr:nvSpPr>
        <xdr:cNvPr id="548" name="n_4aveValue【一般廃棄物処理施設】&#10;有形固定資産減価償却率"/>
        <xdr:cNvSpPr txBox="1"/>
      </xdr:nvSpPr>
      <xdr:spPr>
        <a:xfrm>
          <a:off x="12611744" y="640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150784</xdr:rowOff>
    </xdr:from>
    <xdr:ext cx="405111" cy="259045"/>
    <xdr:sp macro="" textlink="">
      <xdr:nvSpPr>
        <xdr:cNvPr id="549" name="n_1mainValue【一般廃棄物処理施設】&#10;有形固定資産減価償却率"/>
        <xdr:cNvSpPr txBox="1"/>
      </xdr:nvSpPr>
      <xdr:spPr>
        <a:xfrm>
          <a:off x="15266044" y="7180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165480</xdr:rowOff>
    </xdr:from>
    <xdr:ext cx="405111" cy="259045"/>
    <xdr:sp macro="" textlink="">
      <xdr:nvSpPr>
        <xdr:cNvPr id="550" name="n_2mainValue【一般廃棄物処理施設】&#10;有形固定資産減価償却率"/>
        <xdr:cNvSpPr txBox="1"/>
      </xdr:nvSpPr>
      <xdr:spPr>
        <a:xfrm>
          <a:off x="14389744" y="7194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38117</xdr:rowOff>
    </xdr:from>
    <xdr:ext cx="405111" cy="259045"/>
    <xdr:sp macro="" textlink="">
      <xdr:nvSpPr>
        <xdr:cNvPr id="551" name="n_3mainValue【一般廃棄物処理施設】&#10;有形固定資産減価償却率"/>
        <xdr:cNvSpPr txBox="1"/>
      </xdr:nvSpPr>
      <xdr:spPr>
        <a:xfrm>
          <a:off x="13500744" y="723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38117</xdr:rowOff>
    </xdr:from>
    <xdr:ext cx="405111" cy="259045"/>
    <xdr:sp macro="" textlink="">
      <xdr:nvSpPr>
        <xdr:cNvPr id="552" name="n_4mainValue【一般廃棄物処理施設】&#10;有形固定資産減価償却率"/>
        <xdr:cNvSpPr txBox="1"/>
      </xdr:nvSpPr>
      <xdr:spPr>
        <a:xfrm>
          <a:off x="12611744" y="723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4" name="テキスト ボックス 563"/>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6" name="テキスト ボックス 565"/>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8" name="テキスト ボックス 567"/>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0" name="テキスト ボックス 569"/>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2" name="テキスト ボックス 571"/>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6" name="直線コネクタ 575"/>
        <xdr:cNvCxnSpPr/>
      </xdr:nvCxnSpPr>
      <xdr:spPr>
        <a:xfrm flipV="1">
          <a:off x="22160864" y="5906837"/>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7" name="【一般廃棄物処理施設】&#10;一人当たり有形固定資産（償却資産）額最小値テキスト"/>
        <xdr:cNvSpPr txBox="1"/>
      </xdr:nvSpPr>
      <xdr:spPr>
        <a:xfrm>
          <a:off x="22199600" y="7241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8" name="直線コネクタ 577"/>
        <xdr:cNvCxnSpPr/>
      </xdr:nvCxnSpPr>
      <xdr:spPr>
        <a:xfrm>
          <a:off x="22072600" y="7237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79" name="【一般廃棄物処理施設】&#10;一人当たり有形固定資産（償却資産）額最大値テキスト"/>
        <xdr:cNvSpPr txBox="1"/>
      </xdr:nvSpPr>
      <xdr:spPr>
        <a:xfrm>
          <a:off x="22199600" y="568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0" name="直線コネクタ 579"/>
        <xdr:cNvCxnSpPr/>
      </xdr:nvCxnSpPr>
      <xdr:spPr>
        <a:xfrm>
          <a:off x="22072600" y="5906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162420</xdr:rowOff>
    </xdr:from>
    <xdr:ext cx="534377" cy="259045"/>
    <xdr:sp macro="" textlink="">
      <xdr:nvSpPr>
        <xdr:cNvPr id="581" name="【一般廃棄物処理施設】&#10;一人当たり有形固定資産（償却資産）額平均値テキスト"/>
        <xdr:cNvSpPr txBox="1"/>
      </xdr:nvSpPr>
      <xdr:spPr>
        <a:xfrm>
          <a:off x="22199600" y="66775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2" name="フローチャート: 判断 581"/>
        <xdr:cNvSpPr/>
      </xdr:nvSpPr>
      <xdr:spPr>
        <a:xfrm>
          <a:off x="22110700" y="682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3" name="フローチャート: 判断 582"/>
        <xdr:cNvSpPr/>
      </xdr:nvSpPr>
      <xdr:spPr>
        <a:xfrm>
          <a:off x="21272500" y="683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4" name="フローチャート: 判断 583"/>
        <xdr:cNvSpPr/>
      </xdr:nvSpPr>
      <xdr:spPr>
        <a:xfrm>
          <a:off x="20383500" y="683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5" name="フローチャート: 判断 584"/>
        <xdr:cNvSpPr/>
      </xdr:nvSpPr>
      <xdr:spPr>
        <a:xfrm>
          <a:off x="19494500" y="686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152852</xdr:rowOff>
    </xdr:from>
    <xdr:to>
      <xdr:col>98</xdr:col>
      <xdr:colOff>38100</xdr:colOff>
      <xdr:row>40</xdr:row>
      <xdr:rowOff>83002</xdr:rowOff>
    </xdr:to>
    <xdr:sp macro="" textlink="">
      <xdr:nvSpPr>
        <xdr:cNvPr id="586" name="フローチャート: 判断 585"/>
        <xdr:cNvSpPr/>
      </xdr:nvSpPr>
      <xdr:spPr>
        <a:xfrm>
          <a:off x="18605500" y="6839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17620</xdr:rowOff>
    </xdr:from>
    <xdr:to>
      <xdr:col>116</xdr:col>
      <xdr:colOff>114300</xdr:colOff>
      <xdr:row>41</xdr:row>
      <xdr:rowOff>119220</xdr:rowOff>
    </xdr:to>
    <xdr:sp macro="" textlink="">
      <xdr:nvSpPr>
        <xdr:cNvPr id="592" name="楕円 591"/>
        <xdr:cNvSpPr/>
      </xdr:nvSpPr>
      <xdr:spPr>
        <a:xfrm>
          <a:off x="22110700" y="704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167497</xdr:rowOff>
    </xdr:from>
    <xdr:ext cx="534377" cy="259045"/>
    <xdr:sp macro="" textlink="">
      <xdr:nvSpPr>
        <xdr:cNvPr id="593" name="【一般廃棄物処理施設】&#10;一人当たり有形固定資産（償却資産）額該当値テキスト"/>
        <xdr:cNvSpPr txBox="1"/>
      </xdr:nvSpPr>
      <xdr:spPr>
        <a:xfrm>
          <a:off x="22199600" y="7025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21091</xdr:rowOff>
    </xdr:from>
    <xdr:to>
      <xdr:col>112</xdr:col>
      <xdr:colOff>38100</xdr:colOff>
      <xdr:row>41</xdr:row>
      <xdr:rowOff>122691</xdr:rowOff>
    </xdr:to>
    <xdr:sp macro="" textlink="">
      <xdr:nvSpPr>
        <xdr:cNvPr id="594" name="楕円 593"/>
        <xdr:cNvSpPr/>
      </xdr:nvSpPr>
      <xdr:spPr>
        <a:xfrm>
          <a:off x="21272500" y="7050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68420</xdr:rowOff>
    </xdr:from>
    <xdr:to>
      <xdr:col>116</xdr:col>
      <xdr:colOff>63500</xdr:colOff>
      <xdr:row>41</xdr:row>
      <xdr:rowOff>71891</xdr:rowOff>
    </xdr:to>
    <xdr:cxnSp macro="">
      <xdr:nvCxnSpPr>
        <xdr:cNvPr id="595" name="直線コネクタ 594"/>
        <xdr:cNvCxnSpPr/>
      </xdr:nvCxnSpPr>
      <xdr:spPr>
        <a:xfrm flipV="1">
          <a:off x="21323300" y="7097870"/>
          <a:ext cx="838200" cy="3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26345</xdr:rowOff>
    </xdr:from>
    <xdr:to>
      <xdr:col>107</xdr:col>
      <xdr:colOff>101600</xdr:colOff>
      <xdr:row>41</xdr:row>
      <xdr:rowOff>127945</xdr:rowOff>
    </xdr:to>
    <xdr:sp macro="" textlink="">
      <xdr:nvSpPr>
        <xdr:cNvPr id="596" name="楕円 595"/>
        <xdr:cNvSpPr/>
      </xdr:nvSpPr>
      <xdr:spPr>
        <a:xfrm>
          <a:off x="20383500" y="705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71891</xdr:rowOff>
    </xdr:from>
    <xdr:to>
      <xdr:col>111</xdr:col>
      <xdr:colOff>177800</xdr:colOff>
      <xdr:row>41</xdr:row>
      <xdr:rowOff>77145</xdr:rowOff>
    </xdr:to>
    <xdr:cxnSp macro="">
      <xdr:nvCxnSpPr>
        <xdr:cNvPr id="597" name="直線コネクタ 596"/>
        <xdr:cNvCxnSpPr/>
      </xdr:nvCxnSpPr>
      <xdr:spPr>
        <a:xfrm flipV="1">
          <a:off x="20434300" y="7101341"/>
          <a:ext cx="889000" cy="5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33427</xdr:rowOff>
    </xdr:from>
    <xdr:to>
      <xdr:col>102</xdr:col>
      <xdr:colOff>165100</xdr:colOff>
      <xdr:row>41</xdr:row>
      <xdr:rowOff>135027</xdr:rowOff>
    </xdr:to>
    <xdr:sp macro="" textlink="">
      <xdr:nvSpPr>
        <xdr:cNvPr id="598" name="楕円 597"/>
        <xdr:cNvSpPr/>
      </xdr:nvSpPr>
      <xdr:spPr>
        <a:xfrm>
          <a:off x="19494500" y="7062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77145</xdr:rowOff>
    </xdr:from>
    <xdr:to>
      <xdr:col>107</xdr:col>
      <xdr:colOff>50800</xdr:colOff>
      <xdr:row>41</xdr:row>
      <xdr:rowOff>84227</xdr:rowOff>
    </xdr:to>
    <xdr:cxnSp macro="">
      <xdr:nvCxnSpPr>
        <xdr:cNvPr id="599" name="直線コネクタ 598"/>
        <xdr:cNvCxnSpPr/>
      </xdr:nvCxnSpPr>
      <xdr:spPr>
        <a:xfrm flipV="1">
          <a:off x="19545300" y="7106595"/>
          <a:ext cx="889000" cy="7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37032</xdr:rowOff>
    </xdr:from>
    <xdr:to>
      <xdr:col>98</xdr:col>
      <xdr:colOff>38100</xdr:colOff>
      <xdr:row>41</xdr:row>
      <xdr:rowOff>138632</xdr:rowOff>
    </xdr:to>
    <xdr:sp macro="" textlink="">
      <xdr:nvSpPr>
        <xdr:cNvPr id="600" name="楕円 599"/>
        <xdr:cNvSpPr/>
      </xdr:nvSpPr>
      <xdr:spPr>
        <a:xfrm>
          <a:off x="18605500" y="706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84227</xdr:rowOff>
    </xdr:from>
    <xdr:to>
      <xdr:col>102</xdr:col>
      <xdr:colOff>114300</xdr:colOff>
      <xdr:row>41</xdr:row>
      <xdr:rowOff>87832</xdr:rowOff>
    </xdr:to>
    <xdr:cxnSp macro="">
      <xdr:nvCxnSpPr>
        <xdr:cNvPr id="601" name="直線コネクタ 600"/>
        <xdr:cNvCxnSpPr/>
      </xdr:nvCxnSpPr>
      <xdr:spPr>
        <a:xfrm flipV="1">
          <a:off x="18656300" y="7113677"/>
          <a:ext cx="889000" cy="3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91517</xdr:rowOff>
    </xdr:from>
    <xdr:ext cx="534377" cy="259045"/>
    <xdr:sp macro="" textlink="">
      <xdr:nvSpPr>
        <xdr:cNvPr id="602" name="n_1aveValue【一般廃棄物処理施設】&#10;一人当たり有形固定資産（償却資産）額"/>
        <xdr:cNvSpPr txBox="1"/>
      </xdr:nvSpPr>
      <xdr:spPr>
        <a:xfrm>
          <a:off x="21043411" y="660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92172</xdr:rowOff>
    </xdr:from>
    <xdr:ext cx="534377" cy="259045"/>
    <xdr:sp macro="" textlink="">
      <xdr:nvSpPr>
        <xdr:cNvPr id="603" name="n_2aveValue【一般廃棄物処理施設】&#10;一人当たり有形固定資産（償却資産）額"/>
        <xdr:cNvSpPr txBox="1"/>
      </xdr:nvSpPr>
      <xdr:spPr>
        <a:xfrm>
          <a:off x="20167111" y="660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120580</xdr:rowOff>
    </xdr:from>
    <xdr:ext cx="534377" cy="259045"/>
    <xdr:sp macro="" textlink="">
      <xdr:nvSpPr>
        <xdr:cNvPr id="604" name="n_3aveValue【一般廃棄物処理施設】&#10;一人当たり有形固定資産（償却資産）額"/>
        <xdr:cNvSpPr txBox="1"/>
      </xdr:nvSpPr>
      <xdr:spPr>
        <a:xfrm>
          <a:off x="19278111" y="6635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99529</xdr:rowOff>
    </xdr:from>
    <xdr:ext cx="534377" cy="259045"/>
    <xdr:sp macro="" textlink="">
      <xdr:nvSpPr>
        <xdr:cNvPr id="605" name="n_4aveValue【一般廃棄物処理施設】&#10;一人当たり有形固定資産（償却資産）額"/>
        <xdr:cNvSpPr txBox="1"/>
      </xdr:nvSpPr>
      <xdr:spPr>
        <a:xfrm>
          <a:off x="18389111" y="6614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113818</xdr:rowOff>
    </xdr:from>
    <xdr:ext cx="534377" cy="259045"/>
    <xdr:sp macro="" textlink="">
      <xdr:nvSpPr>
        <xdr:cNvPr id="606" name="n_1mainValue【一般廃棄物処理施設】&#10;一人当たり有形固定資産（償却資産）額"/>
        <xdr:cNvSpPr txBox="1"/>
      </xdr:nvSpPr>
      <xdr:spPr>
        <a:xfrm>
          <a:off x="21043411" y="714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119072</xdr:rowOff>
    </xdr:from>
    <xdr:ext cx="534377" cy="259045"/>
    <xdr:sp macro="" textlink="">
      <xdr:nvSpPr>
        <xdr:cNvPr id="607" name="n_2mainValue【一般廃棄物処理施設】&#10;一人当たり有形固定資産（償却資産）額"/>
        <xdr:cNvSpPr txBox="1"/>
      </xdr:nvSpPr>
      <xdr:spPr>
        <a:xfrm>
          <a:off x="20167111" y="7148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126154</xdr:rowOff>
    </xdr:from>
    <xdr:ext cx="534377" cy="259045"/>
    <xdr:sp macro="" textlink="">
      <xdr:nvSpPr>
        <xdr:cNvPr id="608" name="n_3mainValue【一般廃棄物処理施設】&#10;一人当たり有形固定資産（償却資産）額"/>
        <xdr:cNvSpPr txBox="1"/>
      </xdr:nvSpPr>
      <xdr:spPr>
        <a:xfrm>
          <a:off x="19278111" y="7155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129759</xdr:rowOff>
    </xdr:from>
    <xdr:ext cx="534377" cy="259045"/>
    <xdr:sp macro="" textlink="">
      <xdr:nvSpPr>
        <xdr:cNvPr id="609" name="n_4mainValue【一般廃棄物処理施設】&#10;一人当たり有形固定資産（償却資産）額"/>
        <xdr:cNvSpPr txBox="1"/>
      </xdr:nvSpPr>
      <xdr:spPr>
        <a:xfrm>
          <a:off x="18389111" y="7159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635" name="直線コネクタ 634"/>
        <xdr:cNvCxnSpPr/>
      </xdr:nvCxnSpPr>
      <xdr:spPr>
        <a:xfrm flipV="1">
          <a:off x="16318864" y="9571809"/>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6" name="【保健センター・保健所】&#10;有形固定資産減価償却率最小値テキスト"/>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7" name="直線コネクタ 636"/>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638" name="【保健センター・保健所】&#10;有形固定資産減価償却率最大値テキスト"/>
        <xdr:cNvSpPr txBox="1"/>
      </xdr:nvSpPr>
      <xdr:spPr>
        <a:xfrm>
          <a:off x="16357600" y="93470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639" name="直線コネクタ 638"/>
        <xdr:cNvCxnSpPr/>
      </xdr:nvCxnSpPr>
      <xdr:spPr>
        <a:xfrm>
          <a:off x="16230600" y="9571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55353</xdr:rowOff>
    </xdr:from>
    <xdr:ext cx="405111" cy="259045"/>
    <xdr:sp macro="" textlink="">
      <xdr:nvSpPr>
        <xdr:cNvPr id="640" name="【保健センター・保健所】&#10;有形固定資産減価償却率平均値テキスト"/>
        <xdr:cNvSpPr txBox="1"/>
      </xdr:nvSpPr>
      <xdr:spPr>
        <a:xfrm>
          <a:off x="16357600" y="1017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641" name="フローチャート: 判断 640"/>
        <xdr:cNvSpPr/>
      </xdr:nvSpPr>
      <xdr:spPr>
        <a:xfrm>
          <a:off x="16268700" y="1031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2" name="フローチャート: 判断 641"/>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643" name="フローチャート: 判断 642"/>
        <xdr:cNvSpPr/>
      </xdr:nvSpPr>
      <xdr:spPr>
        <a:xfrm>
          <a:off x="14541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644" name="フローチャート: 判断 643"/>
        <xdr:cNvSpPr/>
      </xdr:nvSpPr>
      <xdr:spPr>
        <a:xfrm>
          <a:off x="13652500" y="1029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645" name="フローチャート: 判断 644"/>
        <xdr:cNvSpPr/>
      </xdr:nvSpPr>
      <xdr:spPr>
        <a:xfrm>
          <a:off x="127635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17780</xdr:rowOff>
    </xdr:from>
    <xdr:to>
      <xdr:col>85</xdr:col>
      <xdr:colOff>177800</xdr:colOff>
      <xdr:row>64</xdr:row>
      <xdr:rowOff>119380</xdr:rowOff>
    </xdr:to>
    <xdr:sp macro="" textlink="">
      <xdr:nvSpPr>
        <xdr:cNvPr id="651" name="楕円 650"/>
        <xdr:cNvSpPr/>
      </xdr:nvSpPr>
      <xdr:spPr>
        <a:xfrm>
          <a:off x="16268700" y="1099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104157</xdr:rowOff>
    </xdr:from>
    <xdr:ext cx="405111" cy="259045"/>
    <xdr:sp macro="" textlink="">
      <xdr:nvSpPr>
        <xdr:cNvPr id="652" name="【保健センター・保健所】&#10;有形固定資産減価償却率該当値テキスト"/>
        <xdr:cNvSpPr txBox="1"/>
      </xdr:nvSpPr>
      <xdr:spPr>
        <a:xfrm>
          <a:off x="16357600" y="10905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161472</xdr:rowOff>
    </xdr:from>
    <xdr:to>
      <xdr:col>81</xdr:col>
      <xdr:colOff>101600</xdr:colOff>
      <xdr:row>64</xdr:row>
      <xdr:rowOff>91622</xdr:rowOff>
    </xdr:to>
    <xdr:sp macro="" textlink="">
      <xdr:nvSpPr>
        <xdr:cNvPr id="653" name="楕円 652"/>
        <xdr:cNvSpPr/>
      </xdr:nvSpPr>
      <xdr:spPr>
        <a:xfrm>
          <a:off x="15430500" y="10962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40822</xdr:rowOff>
    </xdr:from>
    <xdr:to>
      <xdr:col>85</xdr:col>
      <xdr:colOff>127000</xdr:colOff>
      <xdr:row>64</xdr:row>
      <xdr:rowOff>68580</xdr:rowOff>
    </xdr:to>
    <xdr:cxnSp macro="">
      <xdr:nvCxnSpPr>
        <xdr:cNvPr id="654" name="直線コネクタ 653"/>
        <xdr:cNvCxnSpPr/>
      </xdr:nvCxnSpPr>
      <xdr:spPr>
        <a:xfrm>
          <a:off x="15481300" y="11013622"/>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135346</xdr:rowOff>
    </xdr:from>
    <xdr:to>
      <xdr:col>76</xdr:col>
      <xdr:colOff>165100</xdr:colOff>
      <xdr:row>64</xdr:row>
      <xdr:rowOff>65496</xdr:rowOff>
    </xdr:to>
    <xdr:sp macro="" textlink="">
      <xdr:nvSpPr>
        <xdr:cNvPr id="655" name="楕円 654"/>
        <xdr:cNvSpPr/>
      </xdr:nvSpPr>
      <xdr:spPr>
        <a:xfrm>
          <a:off x="14541500" y="10936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14696</xdr:rowOff>
    </xdr:from>
    <xdr:to>
      <xdr:col>81</xdr:col>
      <xdr:colOff>50800</xdr:colOff>
      <xdr:row>64</xdr:row>
      <xdr:rowOff>40822</xdr:rowOff>
    </xdr:to>
    <xdr:cxnSp macro="">
      <xdr:nvCxnSpPr>
        <xdr:cNvPr id="656" name="直線コネクタ 655"/>
        <xdr:cNvCxnSpPr/>
      </xdr:nvCxnSpPr>
      <xdr:spPr>
        <a:xfrm>
          <a:off x="14592300" y="10987496"/>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107587</xdr:rowOff>
    </xdr:from>
    <xdr:to>
      <xdr:col>72</xdr:col>
      <xdr:colOff>38100</xdr:colOff>
      <xdr:row>64</xdr:row>
      <xdr:rowOff>37737</xdr:rowOff>
    </xdr:to>
    <xdr:sp macro="" textlink="">
      <xdr:nvSpPr>
        <xdr:cNvPr id="657" name="楕円 656"/>
        <xdr:cNvSpPr/>
      </xdr:nvSpPr>
      <xdr:spPr>
        <a:xfrm>
          <a:off x="13652500" y="1090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158387</xdr:rowOff>
    </xdr:from>
    <xdr:to>
      <xdr:col>76</xdr:col>
      <xdr:colOff>114300</xdr:colOff>
      <xdr:row>64</xdr:row>
      <xdr:rowOff>14696</xdr:rowOff>
    </xdr:to>
    <xdr:cxnSp macro="">
      <xdr:nvCxnSpPr>
        <xdr:cNvPr id="658" name="直線コネクタ 657"/>
        <xdr:cNvCxnSpPr/>
      </xdr:nvCxnSpPr>
      <xdr:spPr>
        <a:xfrm>
          <a:off x="13703300" y="1095973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79828</xdr:rowOff>
    </xdr:from>
    <xdr:to>
      <xdr:col>67</xdr:col>
      <xdr:colOff>101600</xdr:colOff>
      <xdr:row>64</xdr:row>
      <xdr:rowOff>9978</xdr:rowOff>
    </xdr:to>
    <xdr:sp macro="" textlink="">
      <xdr:nvSpPr>
        <xdr:cNvPr id="659" name="楕円 658"/>
        <xdr:cNvSpPr/>
      </xdr:nvSpPr>
      <xdr:spPr>
        <a:xfrm>
          <a:off x="12763500" y="10881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130628</xdr:rowOff>
    </xdr:from>
    <xdr:to>
      <xdr:col>71</xdr:col>
      <xdr:colOff>177800</xdr:colOff>
      <xdr:row>63</xdr:row>
      <xdr:rowOff>158387</xdr:rowOff>
    </xdr:to>
    <xdr:cxnSp macro="">
      <xdr:nvCxnSpPr>
        <xdr:cNvPr id="660" name="直線コネクタ 659"/>
        <xdr:cNvCxnSpPr/>
      </xdr:nvCxnSpPr>
      <xdr:spPr>
        <a:xfrm>
          <a:off x="12814300" y="10931978"/>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661" name="n_1aveValue【保健センター・保健所】&#10;有形固定資産減価償却率"/>
        <xdr:cNvSpPr txBox="1"/>
      </xdr:nvSpPr>
      <xdr:spPr>
        <a:xfrm>
          <a:off x="15266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144071</xdr:rowOff>
    </xdr:from>
    <xdr:ext cx="405111" cy="259045"/>
    <xdr:sp macro="" textlink="">
      <xdr:nvSpPr>
        <xdr:cNvPr id="662" name="n_2aveValue【保健センター・保健所】&#10;有形固定資産減価償却率"/>
        <xdr:cNvSpPr txBox="1"/>
      </xdr:nvSpPr>
      <xdr:spPr>
        <a:xfrm>
          <a:off x="143897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121211</xdr:rowOff>
    </xdr:from>
    <xdr:ext cx="405111" cy="259045"/>
    <xdr:sp macro="" textlink="">
      <xdr:nvSpPr>
        <xdr:cNvPr id="663" name="n_3aveValue【保健センター・保健所】&#10;有形固定資産減価償却率"/>
        <xdr:cNvSpPr txBox="1"/>
      </xdr:nvSpPr>
      <xdr:spPr>
        <a:xfrm>
          <a:off x="13500744" y="1006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119578</xdr:rowOff>
    </xdr:from>
    <xdr:ext cx="405111" cy="259045"/>
    <xdr:sp macro="" textlink="">
      <xdr:nvSpPr>
        <xdr:cNvPr id="664" name="n_4aveValue【保健センター・保健所】&#10;有形固定資産減価償却率"/>
        <xdr:cNvSpPr txBox="1"/>
      </xdr:nvSpPr>
      <xdr:spPr>
        <a:xfrm>
          <a:off x="12611744" y="1006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82749</xdr:rowOff>
    </xdr:from>
    <xdr:ext cx="405111" cy="259045"/>
    <xdr:sp macro="" textlink="">
      <xdr:nvSpPr>
        <xdr:cNvPr id="665" name="n_1mainValue【保健センター・保健所】&#10;有形固定資産減価償却率"/>
        <xdr:cNvSpPr txBox="1"/>
      </xdr:nvSpPr>
      <xdr:spPr>
        <a:xfrm>
          <a:off x="15266044" y="11055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56623</xdr:rowOff>
    </xdr:from>
    <xdr:ext cx="405111" cy="259045"/>
    <xdr:sp macro="" textlink="">
      <xdr:nvSpPr>
        <xdr:cNvPr id="666" name="n_2mainValue【保健センター・保健所】&#10;有形固定資産減価償却率"/>
        <xdr:cNvSpPr txBox="1"/>
      </xdr:nvSpPr>
      <xdr:spPr>
        <a:xfrm>
          <a:off x="14389744" y="1102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28864</xdr:rowOff>
    </xdr:from>
    <xdr:ext cx="405111" cy="259045"/>
    <xdr:sp macro="" textlink="">
      <xdr:nvSpPr>
        <xdr:cNvPr id="667" name="n_3mainValue【保健センター・保健所】&#10;有形固定資産減価償却率"/>
        <xdr:cNvSpPr txBox="1"/>
      </xdr:nvSpPr>
      <xdr:spPr>
        <a:xfrm>
          <a:off x="13500744" y="11001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64</xdr:row>
      <xdr:rowOff>1105</xdr:rowOff>
    </xdr:from>
    <xdr:ext cx="405111" cy="259045"/>
    <xdr:sp macro="" textlink="">
      <xdr:nvSpPr>
        <xdr:cNvPr id="668" name="n_4mainValue【保健センター・保健所】&#10;有形固定資産減価償却率"/>
        <xdr:cNvSpPr txBox="1"/>
      </xdr:nvSpPr>
      <xdr:spPr>
        <a:xfrm>
          <a:off x="12611744" y="10973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9" name="直線コネクタ 678"/>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0" name="テキスト ボックス 679"/>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1" name="直線コネクタ 680"/>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2" name="テキスト ボックス 681"/>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3" name="直線コネクタ 682"/>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4" name="テキスト ボックス 683"/>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5" name="直線コネクタ 684"/>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6" name="テキスト ボックス 685"/>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7" name="直線コネクタ 686"/>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8" name="テキスト ボックス 687"/>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9" name="直線コネクタ 688"/>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0" name="テキスト ボックス 689"/>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694" name="直線コネクタ 693"/>
        <xdr:cNvCxnSpPr/>
      </xdr:nvCxnSpPr>
      <xdr:spPr>
        <a:xfrm flipV="1">
          <a:off x="22160864" y="9579428"/>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695" name="【保健センター・保健所】&#10;一人当たり面積最小値テキスト"/>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696" name="直線コネクタ 695"/>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697" name="【保健センター・保健所】&#10;一人当たり面積最大値テキスト"/>
        <xdr:cNvSpPr txBox="1"/>
      </xdr:nvSpPr>
      <xdr:spPr>
        <a:xfrm>
          <a:off x="22199600" y="935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698" name="直線コネクタ 697"/>
        <xdr:cNvCxnSpPr/>
      </xdr:nvCxnSpPr>
      <xdr:spPr>
        <a:xfrm>
          <a:off x="22072600" y="957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148970</xdr:rowOff>
    </xdr:from>
    <xdr:ext cx="469744" cy="259045"/>
    <xdr:sp macro="" textlink="">
      <xdr:nvSpPr>
        <xdr:cNvPr id="699" name="【保健センター・保健所】&#10;一人当たり面積平均値テキスト"/>
        <xdr:cNvSpPr txBox="1"/>
      </xdr:nvSpPr>
      <xdr:spPr>
        <a:xfrm>
          <a:off x="22199600" y="10435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700" name="フローチャート: 判断 699"/>
        <xdr:cNvSpPr/>
      </xdr:nvSpPr>
      <xdr:spPr>
        <a:xfrm>
          <a:off x="22110700" y="1058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701" name="フローチャート: 判断 700"/>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702" name="フローチャート: 判断 701"/>
        <xdr:cNvSpPr/>
      </xdr:nvSpPr>
      <xdr:spPr>
        <a:xfrm>
          <a:off x="20383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703" name="フローチャート: 判断 702"/>
        <xdr:cNvSpPr/>
      </xdr:nvSpPr>
      <xdr:spPr>
        <a:xfrm>
          <a:off x="19494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4" name="フローチャート: 判断 703"/>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710" name="楕円 709"/>
        <xdr:cNvSpPr/>
      </xdr:nvSpPr>
      <xdr:spPr>
        <a:xfrm>
          <a:off x="22110700" y="1085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33762</xdr:rowOff>
    </xdr:from>
    <xdr:ext cx="469744" cy="259045"/>
    <xdr:sp macro="" textlink="">
      <xdr:nvSpPr>
        <xdr:cNvPr id="711" name="【保健センター・保健所】&#10;一人当たり面積該当値テキスト"/>
        <xdr:cNvSpPr txBox="1"/>
      </xdr:nvSpPr>
      <xdr:spPr>
        <a:xfrm>
          <a:off x="22199600" y="10835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66222</xdr:rowOff>
    </xdr:from>
    <xdr:to>
      <xdr:col>112</xdr:col>
      <xdr:colOff>38100</xdr:colOff>
      <xdr:row>63</xdr:row>
      <xdr:rowOff>167822</xdr:rowOff>
    </xdr:to>
    <xdr:sp macro="" textlink="">
      <xdr:nvSpPr>
        <xdr:cNvPr id="712" name="楕円 711"/>
        <xdr:cNvSpPr/>
      </xdr:nvSpPr>
      <xdr:spPr>
        <a:xfrm>
          <a:off x="21272500" y="1086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106135</xdr:rowOff>
    </xdr:from>
    <xdr:to>
      <xdr:col>116</xdr:col>
      <xdr:colOff>63500</xdr:colOff>
      <xdr:row>63</xdr:row>
      <xdr:rowOff>117022</xdr:rowOff>
    </xdr:to>
    <xdr:cxnSp macro="">
      <xdr:nvCxnSpPr>
        <xdr:cNvPr id="713" name="直線コネクタ 712"/>
        <xdr:cNvCxnSpPr/>
      </xdr:nvCxnSpPr>
      <xdr:spPr>
        <a:xfrm flipV="1">
          <a:off x="21323300" y="10907485"/>
          <a:ext cx="8382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66222</xdr:rowOff>
    </xdr:from>
    <xdr:to>
      <xdr:col>107</xdr:col>
      <xdr:colOff>101600</xdr:colOff>
      <xdr:row>63</xdr:row>
      <xdr:rowOff>167822</xdr:rowOff>
    </xdr:to>
    <xdr:sp macro="" textlink="">
      <xdr:nvSpPr>
        <xdr:cNvPr id="714" name="楕円 713"/>
        <xdr:cNvSpPr/>
      </xdr:nvSpPr>
      <xdr:spPr>
        <a:xfrm>
          <a:off x="20383500" y="1086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117022</xdr:rowOff>
    </xdr:from>
    <xdr:to>
      <xdr:col>111</xdr:col>
      <xdr:colOff>177800</xdr:colOff>
      <xdr:row>63</xdr:row>
      <xdr:rowOff>117022</xdr:rowOff>
    </xdr:to>
    <xdr:cxnSp macro="">
      <xdr:nvCxnSpPr>
        <xdr:cNvPr id="715" name="直線コネクタ 714"/>
        <xdr:cNvCxnSpPr/>
      </xdr:nvCxnSpPr>
      <xdr:spPr>
        <a:xfrm>
          <a:off x="20434300" y="109183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66222</xdr:rowOff>
    </xdr:from>
    <xdr:to>
      <xdr:col>102</xdr:col>
      <xdr:colOff>165100</xdr:colOff>
      <xdr:row>63</xdr:row>
      <xdr:rowOff>167822</xdr:rowOff>
    </xdr:to>
    <xdr:sp macro="" textlink="">
      <xdr:nvSpPr>
        <xdr:cNvPr id="716" name="楕円 715"/>
        <xdr:cNvSpPr/>
      </xdr:nvSpPr>
      <xdr:spPr>
        <a:xfrm>
          <a:off x="19494500" y="1086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117022</xdr:rowOff>
    </xdr:from>
    <xdr:to>
      <xdr:col>107</xdr:col>
      <xdr:colOff>50800</xdr:colOff>
      <xdr:row>63</xdr:row>
      <xdr:rowOff>117022</xdr:rowOff>
    </xdr:to>
    <xdr:cxnSp macro="">
      <xdr:nvCxnSpPr>
        <xdr:cNvPr id="717" name="直線コネクタ 716"/>
        <xdr:cNvCxnSpPr/>
      </xdr:nvCxnSpPr>
      <xdr:spPr>
        <a:xfrm>
          <a:off x="19545300" y="109183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77107</xdr:rowOff>
    </xdr:from>
    <xdr:to>
      <xdr:col>98</xdr:col>
      <xdr:colOff>38100</xdr:colOff>
      <xdr:row>64</xdr:row>
      <xdr:rowOff>7257</xdr:rowOff>
    </xdr:to>
    <xdr:sp macro="" textlink="">
      <xdr:nvSpPr>
        <xdr:cNvPr id="718" name="楕円 717"/>
        <xdr:cNvSpPr/>
      </xdr:nvSpPr>
      <xdr:spPr>
        <a:xfrm>
          <a:off x="18605500" y="1087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117022</xdr:rowOff>
    </xdr:from>
    <xdr:to>
      <xdr:col>102</xdr:col>
      <xdr:colOff>114300</xdr:colOff>
      <xdr:row>63</xdr:row>
      <xdr:rowOff>127907</xdr:rowOff>
    </xdr:to>
    <xdr:cxnSp macro="">
      <xdr:nvCxnSpPr>
        <xdr:cNvPr id="719" name="直線コネクタ 718"/>
        <xdr:cNvCxnSpPr/>
      </xdr:nvCxnSpPr>
      <xdr:spPr>
        <a:xfrm flipV="1">
          <a:off x="18656300" y="109183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20" name="n_1aveValue【保健センター・保健所】&#10;一人当たり面積"/>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94542</xdr:rowOff>
    </xdr:from>
    <xdr:ext cx="469744" cy="259045"/>
    <xdr:sp macro="" textlink="">
      <xdr:nvSpPr>
        <xdr:cNvPr id="721" name="n_2aveValue【保健センター・保健所】&#10;一人当たり面積"/>
        <xdr:cNvSpPr txBox="1"/>
      </xdr:nvSpPr>
      <xdr:spPr>
        <a:xfrm>
          <a:off x="20199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94542</xdr:rowOff>
    </xdr:from>
    <xdr:ext cx="469744" cy="259045"/>
    <xdr:sp macro="" textlink="">
      <xdr:nvSpPr>
        <xdr:cNvPr id="722" name="n_3aveValue【保健センター・保健所】&#10;一人当たり面積"/>
        <xdr:cNvSpPr txBox="1"/>
      </xdr:nvSpPr>
      <xdr:spPr>
        <a:xfrm>
          <a:off x="19310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723" name="n_4aveValue【保健センター・保健所】&#10;一人当たり面積"/>
        <xdr:cNvSpPr txBox="1"/>
      </xdr:nvSpPr>
      <xdr:spPr>
        <a:xfrm>
          <a:off x="18421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158949</xdr:rowOff>
    </xdr:from>
    <xdr:ext cx="469744" cy="259045"/>
    <xdr:sp macro="" textlink="">
      <xdr:nvSpPr>
        <xdr:cNvPr id="724" name="n_1mainValue【保健センター・保健所】&#10;一人当たり面積"/>
        <xdr:cNvSpPr txBox="1"/>
      </xdr:nvSpPr>
      <xdr:spPr>
        <a:xfrm>
          <a:off x="21075727" y="10960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158949</xdr:rowOff>
    </xdr:from>
    <xdr:ext cx="469744" cy="259045"/>
    <xdr:sp macro="" textlink="">
      <xdr:nvSpPr>
        <xdr:cNvPr id="725" name="n_2mainValue【保健センター・保健所】&#10;一人当たり面積"/>
        <xdr:cNvSpPr txBox="1"/>
      </xdr:nvSpPr>
      <xdr:spPr>
        <a:xfrm>
          <a:off x="20199427" y="10960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158949</xdr:rowOff>
    </xdr:from>
    <xdr:ext cx="469744" cy="259045"/>
    <xdr:sp macro="" textlink="">
      <xdr:nvSpPr>
        <xdr:cNvPr id="726" name="n_3mainValue【保健センター・保健所】&#10;一人当たり面積"/>
        <xdr:cNvSpPr txBox="1"/>
      </xdr:nvSpPr>
      <xdr:spPr>
        <a:xfrm>
          <a:off x="19310427" y="10960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169834</xdr:rowOff>
    </xdr:from>
    <xdr:ext cx="469744" cy="259045"/>
    <xdr:sp macro="" textlink="">
      <xdr:nvSpPr>
        <xdr:cNvPr id="727" name="n_4mainValue【保健センター・保健所】&#10;一人当たり面積"/>
        <xdr:cNvSpPr txBox="1"/>
      </xdr:nvSpPr>
      <xdr:spPr>
        <a:xfrm>
          <a:off x="18421427" y="10971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8" name="テキスト ボックス 737"/>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9" name="直線コネクタ 738"/>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0" name="テキスト ボックス 739"/>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1" name="直線コネクタ 740"/>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2" name="テキスト ボックス 741"/>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3" name="直線コネクタ 742"/>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4" name="テキスト ボックス 743"/>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5" name="直線コネクタ 744"/>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6" name="テキスト ボックス 745"/>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7" name="直線コネクタ 746"/>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8" name="テキスト ボックス 747"/>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752" name="直線コネクタ 751"/>
        <xdr:cNvCxnSpPr/>
      </xdr:nvCxnSpPr>
      <xdr:spPr>
        <a:xfrm flipV="1">
          <a:off x="16318864" y="1339977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753" name="【消防施設】&#10;有形固定資産減価償却率最小値テキスト"/>
        <xdr:cNvSpPr txBox="1"/>
      </xdr:nvSpPr>
      <xdr:spPr>
        <a:xfrm>
          <a:off x="16357600"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754" name="直線コネクタ 753"/>
        <xdr:cNvCxnSpPr/>
      </xdr:nvCxnSpPr>
      <xdr:spPr>
        <a:xfrm>
          <a:off x="16230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755" name="【消防施設】&#10;有形固定資産減価償却率最大値テキスト"/>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56" name="直線コネクタ 755"/>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68597</xdr:rowOff>
    </xdr:from>
    <xdr:ext cx="405111" cy="259045"/>
    <xdr:sp macro="" textlink="">
      <xdr:nvSpPr>
        <xdr:cNvPr id="757" name="【消防施設】&#10;有形固定資産減価償却率平均値テキスト"/>
        <xdr:cNvSpPr txBox="1"/>
      </xdr:nvSpPr>
      <xdr:spPr>
        <a:xfrm>
          <a:off x="16357600" y="14127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58" name="フローチャート: 判断 757"/>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759" name="フローチャート: 判断 758"/>
        <xdr:cNvSpPr/>
      </xdr:nvSpPr>
      <xdr:spPr>
        <a:xfrm>
          <a:off x="15430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60" name="フローチャート: 判断 759"/>
        <xdr:cNvSpPr/>
      </xdr:nvSpPr>
      <xdr:spPr>
        <a:xfrm>
          <a:off x="1454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761" name="フローチャート: 判断 760"/>
        <xdr:cNvSpPr/>
      </xdr:nvSpPr>
      <xdr:spPr>
        <a:xfrm>
          <a:off x="13652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762" name="フローチャート: 判断 761"/>
        <xdr:cNvSpPr/>
      </xdr:nvSpPr>
      <xdr:spPr>
        <a:xfrm>
          <a:off x="12763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25400</xdr:rowOff>
    </xdr:from>
    <xdr:to>
      <xdr:col>85</xdr:col>
      <xdr:colOff>177800</xdr:colOff>
      <xdr:row>80</xdr:row>
      <xdr:rowOff>127000</xdr:rowOff>
    </xdr:to>
    <xdr:sp macro="" textlink="">
      <xdr:nvSpPr>
        <xdr:cNvPr id="768" name="楕円 767"/>
        <xdr:cNvSpPr/>
      </xdr:nvSpPr>
      <xdr:spPr>
        <a:xfrm>
          <a:off x="16268700" y="1374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48277</xdr:rowOff>
    </xdr:from>
    <xdr:ext cx="405111" cy="259045"/>
    <xdr:sp macro="" textlink="">
      <xdr:nvSpPr>
        <xdr:cNvPr id="769" name="【消防施設】&#10;有形固定資産減価償却率該当値テキスト"/>
        <xdr:cNvSpPr txBox="1"/>
      </xdr:nvSpPr>
      <xdr:spPr>
        <a:xfrm>
          <a:off x="16357600" y="1359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33020</xdr:rowOff>
    </xdr:from>
    <xdr:to>
      <xdr:col>81</xdr:col>
      <xdr:colOff>101600</xdr:colOff>
      <xdr:row>83</xdr:row>
      <xdr:rowOff>134620</xdr:rowOff>
    </xdr:to>
    <xdr:sp macro="" textlink="">
      <xdr:nvSpPr>
        <xdr:cNvPr id="770" name="楕円 769"/>
        <xdr:cNvSpPr/>
      </xdr:nvSpPr>
      <xdr:spPr>
        <a:xfrm>
          <a:off x="154305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76200</xdr:rowOff>
    </xdr:from>
    <xdr:to>
      <xdr:col>85</xdr:col>
      <xdr:colOff>127000</xdr:colOff>
      <xdr:row>83</xdr:row>
      <xdr:rowOff>83820</xdr:rowOff>
    </xdr:to>
    <xdr:cxnSp macro="">
      <xdr:nvCxnSpPr>
        <xdr:cNvPr id="771" name="直線コネクタ 770"/>
        <xdr:cNvCxnSpPr/>
      </xdr:nvCxnSpPr>
      <xdr:spPr>
        <a:xfrm flipV="1">
          <a:off x="15481300" y="13792200"/>
          <a:ext cx="838200" cy="521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13970</xdr:rowOff>
    </xdr:from>
    <xdr:to>
      <xdr:col>76</xdr:col>
      <xdr:colOff>165100</xdr:colOff>
      <xdr:row>83</xdr:row>
      <xdr:rowOff>115570</xdr:rowOff>
    </xdr:to>
    <xdr:sp macro="" textlink="">
      <xdr:nvSpPr>
        <xdr:cNvPr id="772" name="楕円 771"/>
        <xdr:cNvSpPr/>
      </xdr:nvSpPr>
      <xdr:spPr>
        <a:xfrm>
          <a:off x="14541500" y="1424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64770</xdr:rowOff>
    </xdr:from>
    <xdr:to>
      <xdr:col>81</xdr:col>
      <xdr:colOff>50800</xdr:colOff>
      <xdr:row>83</xdr:row>
      <xdr:rowOff>83820</xdr:rowOff>
    </xdr:to>
    <xdr:cxnSp macro="">
      <xdr:nvCxnSpPr>
        <xdr:cNvPr id="773" name="直線コネクタ 772"/>
        <xdr:cNvCxnSpPr/>
      </xdr:nvCxnSpPr>
      <xdr:spPr>
        <a:xfrm>
          <a:off x="14592300" y="1429512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153036</xdr:rowOff>
    </xdr:from>
    <xdr:to>
      <xdr:col>72</xdr:col>
      <xdr:colOff>38100</xdr:colOff>
      <xdr:row>83</xdr:row>
      <xdr:rowOff>83186</xdr:rowOff>
    </xdr:to>
    <xdr:sp macro="" textlink="">
      <xdr:nvSpPr>
        <xdr:cNvPr id="774" name="楕円 773"/>
        <xdr:cNvSpPr/>
      </xdr:nvSpPr>
      <xdr:spPr>
        <a:xfrm>
          <a:off x="13652500" y="1421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32386</xdr:rowOff>
    </xdr:from>
    <xdr:to>
      <xdr:col>76</xdr:col>
      <xdr:colOff>114300</xdr:colOff>
      <xdr:row>83</xdr:row>
      <xdr:rowOff>64770</xdr:rowOff>
    </xdr:to>
    <xdr:cxnSp macro="">
      <xdr:nvCxnSpPr>
        <xdr:cNvPr id="775" name="直線コネクタ 774"/>
        <xdr:cNvCxnSpPr/>
      </xdr:nvCxnSpPr>
      <xdr:spPr>
        <a:xfrm>
          <a:off x="13703300" y="14262736"/>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133986</xdr:rowOff>
    </xdr:from>
    <xdr:to>
      <xdr:col>67</xdr:col>
      <xdr:colOff>101600</xdr:colOff>
      <xdr:row>83</xdr:row>
      <xdr:rowOff>64136</xdr:rowOff>
    </xdr:to>
    <xdr:sp macro="" textlink="">
      <xdr:nvSpPr>
        <xdr:cNvPr id="776" name="楕円 775"/>
        <xdr:cNvSpPr/>
      </xdr:nvSpPr>
      <xdr:spPr>
        <a:xfrm>
          <a:off x="12763500" y="1419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13336</xdr:rowOff>
    </xdr:from>
    <xdr:to>
      <xdr:col>71</xdr:col>
      <xdr:colOff>177800</xdr:colOff>
      <xdr:row>83</xdr:row>
      <xdr:rowOff>32386</xdr:rowOff>
    </xdr:to>
    <xdr:cxnSp macro="">
      <xdr:nvCxnSpPr>
        <xdr:cNvPr id="777" name="直線コネクタ 776"/>
        <xdr:cNvCxnSpPr/>
      </xdr:nvCxnSpPr>
      <xdr:spPr>
        <a:xfrm>
          <a:off x="12814300" y="14243686"/>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15891</xdr:rowOff>
    </xdr:from>
    <xdr:ext cx="405111" cy="259045"/>
    <xdr:sp macro="" textlink="">
      <xdr:nvSpPr>
        <xdr:cNvPr id="778" name="n_1aveValue【消防施設】&#10;有形固定資産減価償却率"/>
        <xdr:cNvSpPr txBox="1"/>
      </xdr:nvSpPr>
      <xdr:spPr>
        <a:xfrm>
          <a:off x="152660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652</xdr:rowOff>
    </xdr:from>
    <xdr:ext cx="405111" cy="259045"/>
    <xdr:sp macro="" textlink="">
      <xdr:nvSpPr>
        <xdr:cNvPr id="779" name="n_2aveValue【消防施設】&#10;有形固定資産減価償却率"/>
        <xdr:cNvSpPr txBox="1"/>
      </xdr:nvSpPr>
      <xdr:spPr>
        <a:xfrm>
          <a:off x="14389744" y="1388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137813</xdr:rowOff>
    </xdr:from>
    <xdr:ext cx="405111" cy="259045"/>
    <xdr:sp macro="" textlink="">
      <xdr:nvSpPr>
        <xdr:cNvPr id="780" name="n_3aveValue【消防施設】&#10;有形固定資産減価償却率"/>
        <xdr:cNvSpPr txBox="1"/>
      </xdr:nvSpPr>
      <xdr:spPr>
        <a:xfrm>
          <a:off x="13500744"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122572</xdr:rowOff>
    </xdr:from>
    <xdr:ext cx="405111" cy="259045"/>
    <xdr:sp macro="" textlink="">
      <xdr:nvSpPr>
        <xdr:cNvPr id="781" name="n_4aveValue【消防施設】&#10;有形固定資産減価償却率"/>
        <xdr:cNvSpPr txBox="1"/>
      </xdr:nvSpPr>
      <xdr:spPr>
        <a:xfrm>
          <a:off x="12611744" y="1383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125747</xdr:rowOff>
    </xdr:from>
    <xdr:ext cx="405111" cy="259045"/>
    <xdr:sp macro="" textlink="">
      <xdr:nvSpPr>
        <xdr:cNvPr id="782" name="n_1mainValue【消防施設】&#10;有形固定資産減価償却率"/>
        <xdr:cNvSpPr txBox="1"/>
      </xdr:nvSpPr>
      <xdr:spPr>
        <a:xfrm>
          <a:off x="15266044" y="1435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106697</xdr:rowOff>
    </xdr:from>
    <xdr:ext cx="405111" cy="259045"/>
    <xdr:sp macro="" textlink="">
      <xdr:nvSpPr>
        <xdr:cNvPr id="783" name="n_2mainValue【消防施設】&#10;有形固定資産減価償却率"/>
        <xdr:cNvSpPr txBox="1"/>
      </xdr:nvSpPr>
      <xdr:spPr>
        <a:xfrm>
          <a:off x="14389744" y="1433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74313</xdr:rowOff>
    </xdr:from>
    <xdr:ext cx="405111" cy="259045"/>
    <xdr:sp macro="" textlink="">
      <xdr:nvSpPr>
        <xdr:cNvPr id="784" name="n_3mainValue【消防施設】&#10;有形固定資産減価償却率"/>
        <xdr:cNvSpPr txBox="1"/>
      </xdr:nvSpPr>
      <xdr:spPr>
        <a:xfrm>
          <a:off x="13500744" y="14304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55263</xdr:rowOff>
    </xdr:from>
    <xdr:ext cx="405111" cy="259045"/>
    <xdr:sp macro="" textlink="">
      <xdr:nvSpPr>
        <xdr:cNvPr id="785" name="n_4mainValue【消防施設】&#10;有形固定資産減価償却率"/>
        <xdr:cNvSpPr txBox="1"/>
      </xdr:nvSpPr>
      <xdr:spPr>
        <a:xfrm>
          <a:off x="12611744" y="14285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6" name="直線コネクタ 795"/>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7" name="テキスト ボックス 796"/>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8" name="直線コネクタ 797"/>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9" name="テキスト ボックス 798"/>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0" name="直線コネクタ 799"/>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1" name="テキスト ボックス 800"/>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2" name="直線コネクタ 801"/>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3" name="テキスト ボックス 802"/>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807" name="直線コネクタ 806"/>
        <xdr:cNvCxnSpPr/>
      </xdr:nvCxnSpPr>
      <xdr:spPr>
        <a:xfrm flipV="1">
          <a:off x="22160864" y="13722096"/>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808" name="【消防施設】&#10;一人当たり面積最小値テキスト"/>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809" name="直線コネクタ 808"/>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810" name="【消防施設】&#10;一人当たり面積最大値テキスト"/>
        <xdr:cNvSpPr txBox="1"/>
      </xdr:nvSpPr>
      <xdr:spPr>
        <a:xfrm>
          <a:off x="22199600" y="1349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811" name="直線コネクタ 810"/>
        <xdr:cNvCxnSpPr/>
      </xdr:nvCxnSpPr>
      <xdr:spPr>
        <a:xfrm>
          <a:off x="22072600" y="13722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86885</xdr:rowOff>
    </xdr:from>
    <xdr:ext cx="469744" cy="259045"/>
    <xdr:sp macro="" textlink="">
      <xdr:nvSpPr>
        <xdr:cNvPr id="812" name="【消防施設】&#10;一人当たり面積平均値テキスト"/>
        <xdr:cNvSpPr txBox="1"/>
      </xdr:nvSpPr>
      <xdr:spPr>
        <a:xfrm>
          <a:off x="22199600" y="14317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813" name="フローチャート: 判断 812"/>
        <xdr:cNvSpPr/>
      </xdr:nvSpPr>
      <xdr:spPr>
        <a:xfrm>
          <a:off x="221107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814" name="フローチャート: 判断 813"/>
        <xdr:cNvSpPr/>
      </xdr:nvSpPr>
      <xdr:spPr>
        <a:xfrm>
          <a:off x="21272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815" name="フローチャート: 判断 814"/>
        <xdr:cNvSpPr/>
      </xdr:nvSpPr>
      <xdr:spPr>
        <a:xfrm>
          <a:off x="20383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816" name="フローチャート: 判断 815"/>
        <xdr:cNvSpPr/>
      </xdr:nvSpPr>
      <xdr:spPr>
        <a:xfrm>
          <a:off x="194945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817" name="フローチャート: 判断 816"/>
        <xdr:cNvSpPr/>
      </xdr:nvSpPr>
      <xdr:spPr>
        <a:xfrm>
          <a:off x="18605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26163</xdr:rowOff>
    </xdr:from>
    <xdr:to>
      <xdr:col>116</xdr:col>
      <xdr:colOff>114300</xdr:colOff>
      <xdr:row>83</xdr:row>
      <xdr:rowOff>127763</xdr:rowOff>
    </xdr:to>
    <xdr:sp macro="" textlink="">
      <xdr:nvSpPr>
        <xdr:cNvPr id="823" name="楕円 822"/>
        <xdr:cNvSpPr/>
      </xdr:nvSpPr>
      <xdr:spPr>
        <a:xfrm>
          <a:off x="22110700" y="1425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49040</xdr:rowOff>
    </xdr:from>
    <xdr:ext cx="469744" cy="259045"/>
    <xdr:sp macro="" textlink="">
      <xdr:nvSpPr>
        <xdr:cNvPr id="824" name="【消防施設】&#10;一人当たり面積該当値テキスト"/>
        <xdr:cNvSpPr txBox="1"/>
      </xdr:nvSpPr>
      <xdr:spPr>
        <a:xfrm>
          <a:off x="22199600" y="1410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35306</xdr:rowOff>
    </xdr:from>
    <xdr:to>
      <xdr:col>112</xdr:col>
      <xdr:colOff>38100</xdr:colOff>
      <xdr:row>83</xdr:row>
      <xdr:rowOff>136906</xdr:rowOff>
    </xdr:to>
    <xdr:sp macro="" textlink="">
      <xdr:nvSpPr>
        <xdr:cNvPr id="825" name="楕円 824"/>
        <xdr:cNvSpPr/>
      </xdr:nvSpPr>
      <xdr:spPr>
        <a:xfrm>
          <a:off x="21272500" y="1426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76963</xdr:rowOff>
    </xdr:from>
    <xdr:to>
      <xdr:col>116</xdr:col>
      <xdr:colOff>63500</xdr:colOff>
      <xdr:row>83</xdr:row>
      <xdr:rowOff>86106</xdr:rowOff>
    </xdr:to>
    <xdr:cxnSp macro="">
      <xdr:nvCxnSpPr>
        <xdr:cNvPr id="826" name="直線コネクタ 825"/>
        <xdr:cNvCxnSpPr/>
      </xdr:nvCxnSpPr>
      <xdr:spPr>
        <a:xfrm flipV="1">
          <a:off x="21323300" y="14307313"/>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44450</xdr:rowOff>
    </xdr:from>
    <xdr:to>
      <xdr:col>107</xdr:col>
      <xdr:colOff>101600</xdr:colOff>
      <xdr:row>83</xdr:row>
      <xdr:rowOff>146050</xdr:rowOff>
    </xdr:to>
    <xdr:sp macro="" textlink="">
      <xdr:nvSpPr>
        <xdr:cNvPr id="827" name="楕円 826"/>
        <xdr:cNvSpPr/>
      </xdr:nvSpPr>
      <xdr:spPr>
        <a:xfrm>
          <a:off x="20383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86106</xdr:rowOff>
    </xdr:from>
    <xdr:to>
      <xdr:col>111</xdr:col>
      <xdr:colOff>177800</xdr:colOff>
      <xdr:row>83</xdr:row>
      <xdr:rowOff>95250</xdr:rowOff>
    </xdr:to>
    <xdr:cxnSp macro="">
      <xdr:nvCxnSpPr>
        <xdr:cNvPr id="828" name="直線コネクタ 827"/>
        <xdr:cNvCxnSpPr/>
      </xdr:nvCxnSpPr>
      <xdr:spPr>
        <a:xfrm flipV="1">
          <a:off x="20434300" y="143164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53594</xdr:rowOff>
    </xdr:from>
    <xdr:to>
      <xdr:col>102</xdr:col>
      <xdr:colOff>165100</xdr:colOff>
      <xdr:row>83</xdr:row>
      <xdr:rowOff>155194</xdr:rowOff>
    </xdr:to>
    <xdr:sp macro="" textlink="">
      <xdr:nvSpPr>
        <xdr:cNvPr id="829" name="楕円 828"/>
        <xdr:cNvSpPr/>
      </xdr:nvSpPr>
      <xdr:spPr>
        <a:xfrm>
          <a:off x="19494500" y="1428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95250</xdr:rowOff>
    </xdr:from>
    <xdr:to>
      <xdr:col>107</xdr:col>
      <xdr:colOff>50800</xdr:colOff>
      <xdr:row>83</xdr:row>
      <xdr:rowOff>104394</xdr:rowOff>
    </xdr:to>
    <xdr:cxnSp macro="">
      <xdr:nvCxnSpPr>
        <xdr:cNvPr id="830" name="直線コネクタ 829"/>
        <xdr:cNvCxnSpPr/>
      </xdr:nvCxnSpPr>
      <xdr:spPr>
        <a:xfrm flipV="1">
          <a:off x="19545300" y="1432560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62737</xdr:rowOff>
    </xdr:from>
    <xdr:to>
      <xdr:col>98</xdr:col>
      <xdr:colOff>38100</xdr:colOff>
      <xdr:row>83</xdr:row>
      <xdr:rowOff>164337</xdr:rowOff>
    </xdr:to>
    <xdr:sp macro="" textlink="">
      <xdr:nvSpPr>
        <xdr:cNvPr id="831" name="楕円 830"/>
        <xdr:cNvSpPr/>
      </xdr:nvSpPr>
      <xdr:spPr>
        <a:xfrm>
          <a:off x="18605500" y="1429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104394</xdr:rowOff>
    </xdr:from>
    <xdr:to>
      <xdr:col>102</xdr:col>
      <xdr:colOff>114300</xdr:colOff>
      <xdr:row>83</xdr:row>
      <xdr:rowOff>113537</xdr:rowOff>
    </xdr:to>
    <xdr:cxnSp macro="">
      <xdr:nvCxnSpPr>
        <xdr:cNvPr id="832" name="直線コネクタ 831"/>
        <xdr:cNvCxnSpPr/>
      </xdr:nvCxnSpPr>
      <xdr:spPr>
        <a:xfrm flipV="1">
          <a:off x="18656300" y="14334744"/>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34307</xdr:rowOff>
    </xdr:from>
    <xdr:ext cx="469744" cy="259045"/>
    <xdr:sp macro="" textlink="">
      <xdr:nvSpPr>
        <xdr:cNvPr id="833" name="n_1aveValue【消防施設】&#10;一人当たり面積"/>
        <xdr:cNvSpPr txBox="1"/>
      </xdr:nvSpPr>
      <xdr:spPr>
        <a:xfrm>
          <a:off x="210757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20590</xdr:rowOff>
    </xdr:from>
    <xdr:ext cx="469744" cy="259045"/>
    <xdr:sp macro="" textlink="">
      <xdr:nvSpPr>
        <xdr:cNvPr id="834" name="n_2aveValue【消防施設】&#10;一人当たり面積"/>
        <xdr:cNvSpPr txBox="1"/>
      </xdr:nvSpPr>
      <xdr:spPr>
        <a:xfrm>
          <a:off x="201994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6875</xdr:rowOff>
    </xdr:from>
    <xdr:ext cx="469744" cy="259045"/>
    <xdr:sp macro="" textlink="">
      <xdr:nvSpPr>
        <xdr:cNvPr id="835" name="n_3aveValue【消防施設】&#10;一人当たり面積"/>
        <xdr:cNvSpPr txBox="1"/>
      </xdr:nvSpPr>
      <xdr:spPr>
        <a:xfrm>
          <a:off x="19310427" y="1440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48023</xdr:rowOff>
    </xdr:from>
    <xdr:ext cx="469744" cy="259045"/>
    <xdr:sp macro="" textlink="">
      <xdr:nvSpPr>
        <xdr:cNvPr id="836" name="n_4aveValue【消防施設】&#10;一人当たり面積"/>
        <xdr:cNvSpPr txBox="1"/>
      </xdr:nvSpPr>
      <xdr:spPr>
        <a:xfrm>
          <a:off x="18421427" y="1444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153433</xdr:rowOff>
    </xdr:from>
    <xdr:ext cx="469744" cy="259045"/>
    <xdr:sp macro="" textlink="">
      <xdr:nvSpPr>
        <xdr:cNvPr id="837" name="n_1mainValue【消防施設】&#10;一人当たり面積"/>
        <xdr:cNvSpPr txBox="1"/>
      </xdr:nvSpPr>
      <xdr:spPr>
        <a:xfrm>
          <a:off x="21075727" y="14040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162577</xdr:rowOff>
    </xdr:from>
    <xdr:ext cx="469744" cy="259045"/>
    <xdr:sp macro="" textlink="">
      <xdr:nvSpPr>
        <xdr:cNvPr id="838" name="n_2mainValue【消防施設】&#10;一人当たり面積"/>
        <xdr:cNvSpPr txBox="1"/>
      </xdr:nvSpPr>
      <xdr:spPr>
        <a:xfrm>
          <a:off x="20199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271</xdr:rowOff>
    </xdr:from>
    <xdr:ext cx="469744" cy="259045"/>
    <xdr:sp macro="" textlink="">
      <xdr:nvSpPr>
        <xdr:cNvPr id="839" name="n_3mainValue【消防施設】&#10;一人当たり面積"/>
        <xdr:cNvSpPr txBox="1"/>
      </xdr:nvSpPr>
      <xdr:spPr>
        <a:xfrm>
          <a:off x="19310427" y="1405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9414</xdr:rowOff>
    </xdr:from>
    <xdr:ext cx="469744" cy="259045"/>
    <xdr:sp macro="" textlink="">
      <xdr:nvSpPr>
        <xdr:cNvPr id="840" name="n_4mainValue【消防施設】&#10;一人当たり面積"/>
        <xdr:cNvSpPr txBox="1"/>
      </xdr:nvSpPr>
      <xdr:spPr>
        <a:xfrm>
          <a:off x="18421427" y="14068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866" name="直線コネクタ 865"/>
        <xdr:cNvCxnSpPr/>
      </xdr:nvCxnSpPr>
      <xdr:spPr>
        <a:xfrm flipV="1">
          <a:off x="16318864" y="171787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869" name="【庁舎】&#10;有形固定資産減価償却率最大値テキスト"/>
        <xdr:cNvSpPr txBox="1"/>
      </xdr:nvSpPr>
      <xdr:spPr>
        <a:xfrm>
          <a:off x="16357600"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870" name="直線コネクタ 869"/>
        <xdr:cNvCxnSpPr/>
      </xdr:nvCxnSpPr>
      <xdr:spPr>
        <a:xfrm>
          <a:off x="16230600" y="1717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170378</xdr:rowOff>
    </xdr:from>
    <xdr:ext cx="405111" cy="259045"/>
    <xdr:sp macro="" textlink="">
      <xdr:nvSpPr>
        <xdr:cNvPr id="871" name="【庁舎】&#10;有形固定資産減価償却率平均値テキスト"/>
        <xdr:cNvSpPr txBox="1"/>
      </xdr:nvSpPr>
      <xdr:spPr>
        <a:xfrm>
          <a:off x="16357600" y="17829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872" name="フローチャート: 判断 871"/>
        <xdr:cNvSpPr/>
      </xdr:nvSpPr>
      <xdr:spPr>
        <a:xfrm>
          <a:off x="162687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873" name="フローチャート: 判断 872"/>
        <xdr:cNvSpPr/>
      </xdr:nvSpPr>
      <xdr:spPr>
        <a:xfrm>
          <a:off x="15430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874" name="フローチャート: 判断 873"/>
        <xdr:cNvSpPr/>
      </xdr:nvSpPr>
      <xdr:spPr>
        <a:xfrm>
          <a:off x="14541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75" name="フローチャート: 判断 874"/>
        <xdr:cNvSpPr/>
      </xdr:nvSpPr>
      <xdr:spPr>
        <a:xfrm>
          <a:off x="13652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23768</xdr:rowOff>
    </xdr:from>
    <xdr:to>
      <xdr:col>85</xdr:col>
      <xdr:colOff>177800</xdr:colOff>
      <xdr:row>102</xdr:row>
      <xdr:rowOff>125368</xdr:rowOff>
    </xdr:to>
    <xdr:sp macro="" textlink="">
      <xdr:nvSpPr>
        <xdr:cNvPr id="882" name="楕円 881"/>
        <xdr:cNvSpPr/>
      </xdr:nvSpPr>
      <xdr:spPr>
        <a:xfrm>
          <a:off x="16268700" y="1751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46645</xdr:rowOff>
    </xdr:from>
    <xdr:ext cx="405111" cy="259045"/>
    <xdr:sp macro="" textlink="">
      <xdr:nvSpPr>
        <xdr:cNvPr id="883" name="【庁舎】&#10;有形固定資産減価償却率該当値テキスト"/>
        <xdr:cNvSpPr txBox="1"/>
      </xdr:nvSpPr>
      <xdr:spPr>
        <a:xfrm>
          <a:off x="16357600" y="17363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20501</xdr:rowOff>
    </xdr:from>
    <xdr:to>
      <xdr:col>81</xdr:col>
      <xdr:colOff>101600</xdr:colOff>
      <xdr:row>102</xdr:row>
      <xdr:rowOff>122101</xdr:rowOff>
    </xdr:to>
    <xdr:sp macro="" textlink="">
      <xdr:nvSpPr>
        <xdr:cNvPr id="884" name="楕円 883"/>
        <xdr:cNvSpPr/>
      </xdr:nvSpPr>
      <xdr:spPr>
        <a:xfrm>
          <a:off x="15430500" y="17508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71301</xdr:rowOff>
    </xdr:from>
    <xdr:to>
      <xdr:col>85</xdr:col>
      <xdr:colOff>127000</xdr:colOff>
      <xdr:row>102</xdr:row>
      <xdr:rowOff>74568</xdr:rowOff>
    </xdr:to>
    <xdr:cxnSp macro="">
      <xdr:nvCxnSpPr>
        <xdr:cNvPr id="885" name="直線コネクタ 884"/>
        <xdr:cNvCxnSpPr/>
      </xdr:nvCxnSpPr>
      <xdr:spPr>
        <a:xfrm>
          <a:off x="15481300" y="17559201"/>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134801</xdr:rowOff>
    </xdr:from>
    <xdr:to>
      <xdr:col>76</xdr:col>
      <xdr:colOff>165100</xdr:colOff>
      <xdr:row>102</xdr:row>
      <xdr:rowOff>64951</xdr:rowOff>
    </xdr:to>
    <xdr:sp macro="" textlink="">
      <xdr:nvSpPr>
        <xdr:cNvPr id="886" name="楕円 885"/>
        <xdr:cNvSpPr/>
      </xdr:nvSpPr>
      <xdr:spPr>
        <a:xfrm>
          <a:off x="14541500" y="17451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14151</xdr:rowOff>
    </xdr:from>
    <xdr:to>
      <xdr:col>81</xdr:col>
      <xdr:colOff>50800</xdr:colOff>
      <xdr:row>102</xdr:row>
      <xdr:rowOff>71301</xdr:rowOff>
    </xdr:to>
    <xdr:cxnSp macro="">
      <xdr:nvCxnSpPr>
        <xdr:cNvPr id="887" name="直線コネクタ 886"/>
        <xdr:cNvCxnSpPr/>
      </xdr:nvCxnSpPr>
      <xdr:spPr>
        <a:xfrm>
          <a:off x="14592300" y="17502051"/>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84182</xdr:rowOff>
    </xdr:from>
    <xdr:to>
      <xdr:col>72</xdr:col>
      <xdr:colOff>38100</xdr:colOff>
      <xdr:row>102</xdr:row>
      <xdr:rowOff>14332</xdr:rowOff>
    </xdr:to>
    <xdr:sp macro="" textlink="">
      <xdr:nvSpPr>
        <xdr:cNvPr id="888" name="楕円 887"/>
        <xdr:cNvSpPr/>
      </xdr:nvSpPr>
      <xdr:spPr>
        <a:xfrm>
          <a:off x="13652500" y="17400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134982</xdr:rowOff>
    </xdr:from>
    <xdr:to>
      <xdr:col>76</xdr:col>
      <xdr:colOff>114300</xdr:colOff>
      <xdr:row>102</xdr:row>
      <xdr:rowOff>14151</xdr:rowOff>
    </xdr:to>
    <xdr:cxnSp macro="">
      <xdr:nvCxnSpPr>
        <xdr:cNvPr id="889" name="直線コネクタ 888"/>
        <xdr:cNvCxnSpPr/>
      </xdr:nvCxnSpPr>
      <xdr:spPr>
        <a:xfrm>
          <a:off x="13703300" y="17451432"/>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90714</xdr:rowOff>
    </xdr:from>
    <xdr:to>
      <xdr:col>67</xdr:col>
      <xdr:colOff>101600</xdr:colOff>
      <xdr:row>102</xdr:row>
      <xdr:rowOff>20864</xdr:rowOff>
    </xdr:to>
    <xdr:sp macro="" textlink="">
      <xdr:nvSpPr>
        <xdr:cNvPr id="890" name="楕円 889"/>
        <xdr:cNvSpPr/>
      </xdr:nvSpPr>
      <xdr:spPr>
        <a:xfrm>
          <a:off x="12763500" y="1740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134982</xdr:rowOff>
    </xdr:from>
    <xdr:to>
      <xdr:col>71</xdr:col>
      <xdr:colOff>177800</xdr:colOff>
      <xdr:row>101</xdr:row>
      <xdr:rowOff>141514</xdr:rowOff>
    </xdr:to>
    <xdr:cxnSp macro="">
      <xdr:nvCxnSpPr>
        <xdr:cNvPr id="891" name="直線コネクタ 890"/>
        <xdr:cNvCxnSpPr/>
      </xdr:nvCxnSpPr>
      <xdr:spPr>
        <a:xfrm flipV="1">
          <a:off x="12814300" y="17451432"/>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109963</xdr:rowOff>
    </xdr:from>
    <xdr:ext cx="405111" cy="259045"/>
    <xdr:sp macro="" textlink="">
      <xdr:nvSpPr>
        <xdr:cNvPr id="892" name="n_1aveValue【庁舎】&#10;有形固定資産減価償却率"/>
        <xdr:cNvSpPr txBox="1"/>
      </xdr:nvSpPr>
      <xdr:spPr>
        <a:xfrm>
          <a:off x="15266044" y="1794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109963</xdr:rowOff>
    </xdr:from>
    <xdr:ext cx="405111" cy="259045"/>
    <xdr:sp macro="" textlink="">
      <xdr:nvSpPr>
        <xdr:cNvPr id="893" name="n_2aveValue【庁舎】&#10;有形固定資産減価償却率"/>
        <xdr:cNvSpPr txBox="1"/>
      </xdr:nvSpPr>
      <xdr:spPr>
        <a:xfrm>
          <a:off x="14389744" y="1794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106697</xdr:rowOff>
    </xdr:from>
    <xdr:ext cx="405111" cy="259045"/>
    <xdr:sp macro="" textlink="">
      <xdr:nvSpPr>
        <xdr:cNvPr id="894" name="n_3aveValue【庁舎】&#10;有形固定資産減価償却率"/>
        <xdr:cNvSpPr txBox="1"/>
      </xdr:nvSpPr>
      <xdr:spPr>
        <a:xfrm>
          <a:off x="135007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895" name="n_4aveValue【庁舎】&#10;有形固定資産減価償却率"/>
        <xdr:cNvSpPr txBox="1"/>
      </xdr:nvSpPr>
      <xdr:spPr>
        <a:xfrm>
          <a:off x="12611744" y="179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138628</xdr:rowOff>
    </xdr:from>
    <xdr:ext cx="405111" cy="259045"/>
    <xdr:sp macro="" textlink="">
      <xdr:nvSpPr>
        <xdr:cNvPr id="896" name="n_1mainValue【庁舎】&#10;有形固定資産減価償却率"/>
        <xdr:cNvSpPr txBox="1"/>
      </xdr:nvSpPr>
      <xdr:spPr>
        <a:xfrm>
          <a:off x="15266044" y="17283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81478</xdr:rowOff>
    </xdr:from>
    <xdr:ext cx="405111" cy="259045"/>
    <xdr:sp macro="" textlink="">
      <xdr:nvSpPr>
        <xdr:cNvPr id="897" name="n_2mainValue【庁舎】&#10;有形固定資産減価償却率"/>
        <xdr:cNvSpPr txBox="1"/>
      </xdr:nvSpPr>
      <xdr:spPr>
        <a:xfrm>
          <a:off x="14389744" y="17226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30859</xdr:rowOff>
    </xdr:from>
    <xdr:ext cx="405111" cy="259045"/>
    <xdr:sp macro="" textlink="">
      <xdr:nvSpPr>
        <xdr:cNvPr id="898" name="n_3mainValue【庁舎】&#10;有形固定資産減価償却率"/>
        <xdr:cNvSpPr txBox="1"/>
      </xdr:nvSpPr>
      <xdr:spPr>
        <a:xfrm>
          <a:off x="13500744" y="17175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37391</xdr:rowOff>
    </xdr:from>
    <xdr:ext cx="405111" cy="259045"/>
    <xdr:sp macro="" textlink="">
      <xdr:nvSpPr>
        <xdr:cNvPr id="899" name="n_4mainValue【庁舎】&#10;有形固定資産減価償却率"/>
        <xdr:cNvSpPr txBox="1"/>
      </xdr:nvSpPr>
      <xdr:spPr>
        <a:xfrm>
          <a:off x="12611744" y="1718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0" name="テキスト ボックス 909"/>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1" name="直線コネクタ 910"/>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2" name="テキスト ボックス 911"/>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3" name="直線コネクタ 912"/>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4" name="テキスト ボックス 913"/>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5" name="直線コネクタ 914"/>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6" name="テキスト ボックス 915"/>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7" name="直線コネクタ 916"/>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8" name="テキスト ボックス 917"/>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9" name="直線コネクタ 918"/>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0" name="テキスト ボックス 919"/>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1" name="直線コネクタ 920"/>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2" name="テキスト ボックス 921"/>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926" name="直線コネクタ 925"/>
        <xdr:cNvCxnSpPr/>
      </xdr:nvCxnSpPr>
      <xdr:spPr>
        <a:xfrm flipV="1">
          <a:off x="22160864" y="1719180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927" name="【庁舎】&#10;一人当たり面積最小値テキスト"/>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928" name="直線コネクタ 927"/>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929" name="【庁舎】&#10;一人当たり面積最大値テキスト"/>
        <xdr:cNvSpPr txBox="1"/>
      </xdr:nvSpPr>
      <xdr:spPr>
        <a:xfrm>
          <a:off x="22199600" y="1696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930" name="直線コネクタ 929"/>
        <xdr:cNvCxnSpPr/>
      </xdr:nvCxnSpPr>
      <xdr:spPr>
        <a:xfrm>
          <a:off x="22072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52813</xdr:rowOff>
    </xdr:from>
    <xdr:ext cx="469744" cy="259045"/>
    <xdr:sp macro="" textlink="">
      <xdr:nvSpPr>
        <xdr:cNvPr id="931" name="【庁舎】&#10;一人当たり面積平均値テキスト"/>
        <xdr:cNvSpPr txBox="1"/>
      </xdr:nvSpPr>
      <xdr:spPr>
        <a:xfrm>
          <a:off x="22199600" y="18226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932" name="フローチャート: 判断 931"/>
        <xdr:cNvSpPr/>
      </xdr:nvSpPr>
      <xdr:spPr>
        <a:xfrm>
          <a:off x="221107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933" name="フローチャート: 判断 932"/>
        <xdr:cNvSpPr/>
      </xdr:nvSpPr>
      <xdr:spPr>
        <a:xfrm>
          <a:off x="21272500" y="1821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934" name="フローチャート: 判断 933"/>
        <xdr:cNvSpPr/>
      </xdr:nvSpPr>
      <xdr:spPr>
        <a:xfrm>
          <a:off x="203835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935" name="フローチャート: 判断 934"/>
        <xdr:cNvSpPr/>
      </xdr:nvSpPr>
      <xdr:spPr>
        <a:xfrm>
          <a:off x="19494500" y="1825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936" name="フローチャート: 判断 935"/>
        <xdr:cNvSpPr/>
      </xdr:nvSpPr>
      <xdr:spPr>
        <a:xfrm>
          <a:off x="18605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7" name="テキスト ボックス 936"/>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8" name="テキスト ボックス 937"/>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9" name="テキスト ボックス 938"/>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0" name="テキスト ボックス 939"/>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1" name="テキスト ボックス 940"/>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151130</xdr:rowOff>
    </xdr:from>
    <xdr:to>
      <xdr:col>116</xdr:col>
      <xdr:colOff>114300</xdr:colOff>
      <xdr:row>106</xdr:row>
      <xdr:rowOff>81280</xdr:rowOff>
    </xdr:to>
    <xdr:sp macro="" textlink="">
      <xdr:nvSpPr>
        <xdr:cNvPr id="942" name="楕円 941"/>
        <xdr:cNvSpPr/>
      </xdr:nvSpPr>
      <xdr:spPr>
        <a:xfrm>
          <a:off x="221107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2557</xdr:rowOff>
    </xdr:from>
    <xdr:ext cx="469744" cy="259045"/>
    <xdr:sp macro="" textlink="">
      <xdr:nvSpPr>
        <xdr:cNvPr id="943" name="【庁舎】&#10;一人当たり面積該当値テキスト"/>
        <xdr:cNvSpPr txBox="1"/>
      </xdr:nvSpPr>
      <xdr:spPr>
        <a:xfrm>
          <a:off x="22199600" y="1800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15602</xdr:rowOff>
    </xdr:from>
    <xdr:to>
      <xdr:col>112</xdr:col>
      <xdr:colOff>38100</xdr:colOff>
      <xdr:row>106</xdr:row>
      <xdr:rowOff>117202</xdr:rowOff>
    </xdr:to>
    <xdr:sp macro="" textlink="">
      <xdr:nvSpPr>
        <xdr:cNvPr id="944" name="楕円 943"/>
        <xdr:cNvSpPr/>
      </xdr:nvSpPr>
      <xdr:spPr>
        <a:xfrm>
          <a:off x="21272500" y="1818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30480</xdr:rowOff>
    </xdr:from>
    <xdr:to>
      <xdr:col>116</xdr:col>
      <xdr:colOff>63500</xdr:colOff>
      <xdr:row>106</xdr:row>
      <xdr:rowOff>66402</xdr:rowOff>
    </xdr:to>
    <xdr:cxnSp macro="">
      <xdr:nvCxnSpPr>
        <xdr:cNvPr id="945" name="直線コネクタ 944"/>
        <xdr:cNvCxnSpPr/>
      </xdr:nvCxnSpPr>
      <xdr:spPr>
        <a:xfrm flipV="1">
          <a:off x="21323300" y="18204180"/>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28666</xdr:rowOff>
    </xdr:from>
    <xdr:to>
      <xdr:col>107</xdr:col>
      <xdr:colOff>101600</xdr:colOff>
      <xdr:row>106</xdr:row>
      <xdr:rowOff>130266</xdr:rowOff>
    </xdr:to>
    <xdr:sp macro="" textlink="">
      <xdr:nvSpPr>
        <xdr:cNvPr id="946" name="楕円 945"/>
        <xdr:cNvSpPr/>
      </xdr:nvSpPr>
      <xdr:spPr>
        <a:xfrm>
          <a:off x="20383500" y="1820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66402</xdr:rowOff>
    </xdr:from>
    <xdr:to>
      <xdr:col>111</xdr:col>
      <xdr:colOff>177800</xdr:colOff>
      <xdr:row>106</xdr:row>
      <xdr:rowOff>79466</xdr:rowOff>
    </xdr:to>
    <xdr:cxnSp macro="">
      <xdr:nvCxnSpPr>
        <xdr:cNvPr id="947" name="直線コネクタ 946"/>
        <xdr:cNvCxnSpPr/>
      </xdr:nvCxnSpPr>
      <xdr:spPr>
        <a:xfrm flipV="1">
          <a:off x="20434300" y="18240102"/>
          <a:ext cx="889000" cy="1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44994</xdr:rowOff>
    </xdr:from>
    <xdr:to>
      <xdr:col>102</xdr:col>
      <xdr:colOff>165100</xdr:colOff>
      <xdr:row>106</xdr:row>
      <xdr:rowOff>146594</xdr:rowOff>
    </xdr:to>
    <xdr:sp macro="" textlink="">
      <xdr:nvSpPr>
        <xdr:cNvPr id="948" name="楕円 947"/>
        <xdr:cNvSpPr/>
      </xdr:nvSpPr>
      <xdr:spPr>
        <a:xfrm>
          <a:off x="19494500" y="1821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79466</xdr:rowOff>
    </xdr:from>
    <xdr:to>
      <xdr:col>107</xdr:col>
      <xdr:colOff>50800</xdr:colOff>
      <xdr:row>106</xdr:row>
      <xdr:rowOff>95794</xdr:rowOff>
    </xdr:to>
    <xdr:cxnSp macro="">
      <xdr:nvCxnSpPr>
        <xdr:cNvPr id="949" name="直線コネクタ 948"/>
        <xdr:cNvCxnSpPr/>
      </xdr:nvCxnSpPr>
      <xdr:spPr>
        <a:xfrm flipV="1">
          <a:off x="19545300" y="18253166"/>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17236</xdr:rowOff>
    </xdr:from>
    <xdr:to>
      <xdr:col>98</xdr:col>
      <xdr:colOff>38100</xdr:colOff>
      <xdr:row>105</xdr:row>
      <xdr:rowOff>118836</xdr:rowOff>
    </xdr:to>
    <xdr:sp macro="" textlink="">
      <xdr:nvSpPr>
        <xdr:cNvPr id="950" name="楕円 949"/>
        <xdr:cNvSpPr/>
      </xdr:nvSpPr>
      <xdr:spPr>
        <a:xfrm>
          <a:off x="18605500" y="1801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68036</xdr:rowOff>
    </xdr:from>
    <xdr:to>
      <xdr:col>102</xdr:col>
      <xdr:colOff>114300</xdr:colOff>
      <xdr:row>106</xdr:row>
      <xdr:rowOff>95794</xdr:rowOff>
    </xdr:to>
    <xdr:cxnSp macro="">
      <xdr:nvCxnSpPr>
        <xdr:cNvPr id="951" name="直線コネクタ 950"/>
        <xdr:cNvCxnSpPr/>
      </xdr:nvCxnSpPr>
      <xdr:spPr>
        <a:xfrm>
          <a:off x="18656300" y="18070286"/>
          <a:ext cx="889000" cy="199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137721</xdr:rowOff>
    </xdr:from>
    <xdr:ext cx="469744" cy="259045"/>
    <xdr:sp macro="" textlink="">
      <xdr:nvSpPr>
        <xdr:cNvPr id="952" name="n_1aveValue【庁舎】&#10;一人当たり面積"/>
        <xdr:cNvSpPr txBox="1"/>
      </xdr:nvSpPr>
      <xdr:spPr>
        <a:xfrm>
          <a:off x="21075727" y="1831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167113</xdr:rowOff>
    </xdr:from>
    <xdr:ext cx="469744" cy="259045"/>
    <xdr:sp macro="" textlink="">
      <xdr:nvSpPr>
        <xdr:cNvPr id="953" name="n_2aveValue【庁舎】&#10;一人当たり面積"/>
        <xdr:cNvSpPr txBox="1"/>
      </xdr:nvSpPr>
      <xdr:spPr>
        <a:xfrm>
          <a:off x="20199427" y="1834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170378</xdr:rowOff>
    </xdr:from>
    <xdr:ext cx="469744" cy="259045"/>
    <xdr:sp macro="" textlink="">
      <xdr:nvSpPr>
        <xdr:cNvPr id="954" name="n_3aveValue【庁舎】&#10;一人当たり面積"/>
        <xdr:cNvSpPr txBox="1"/>
      </xdr:nvSpPr>
      <xdr:spPr>
        <a:xfrm>
          <a:off x="19310427" y="1834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41383</xdr:rowOff>
    </xdr:from>
    <xdr:ext cx="469744" cy="259045"/>
    <xdr:sp macro="" textlink="">
      <xdr:nvSpPr>
        <xdr:cNvPr id="955" name="n_4aveValue【庁舎】&#10;一人当たり面積"/>
        <xdr:cNvSpPr txBox="1"/>
      </xdr:nvSpPr>
      <xdr:spPr>
        <a:xfrm>
          <a:off x="18421427" y="1838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133729</xdr:rowOff>
    </xdr:from>
    <xdr:ext cx="469744" cy="259045"/>
    <xdr:sp macro="" textlink="">
      <xdr:nvSpPr>
        <xdr:cNvPr id="956" name="n_1mainValue【庁舎】&#10;一人当たり面積"/>
        <xdr:cNvSpPr txBox="1"/>
      </xdr:nvSpPr>
      <xdr:spPr>
        <a:xfrm>
          <a:off x="21075727" y="17964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146793</xdr:rowOff>
    </xdr:from>
    <xdr:ext cx="469744" cy="259045"/>
    <xdr:sp macro="" textlink="">
      <xdr:nvSpPr>
        <xdr:cNvPr id="957" name="n_2mainValue【庁舎】&#10;一人当たり面積"/>
        <xdr:cNvSpPr txBox="1"/>
      </xdr:nvSpPr>
      <xdr:spPr>
        <a:xfrm>
          <a:off x="20199427" y="17977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163121</xdr:rowOff>
    </xdr:from>
    <xdr:ext cx="469744" cy="259045"/>
    <xdr:sp macro="" textlink="">
      <xdr:nvSpPr>
        <xdr:cNvPr id="958" name="n_3mainValue【庁舎】&#10;一人当たり面積"/>
        <xdr:cNvSpPr txBox="1"/>
      </xdr:nvSpPr>
      <xdr:spPr>
        <a:xfrm>
          <a:off x="19310427" y="1799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135363</xdr:rowOff>
    </xdr:from>
    <xdr:ext cx="469744" cy="259045"/>
    <xdr:sp macro="" textlink="">
      <xdr:nvSpPr>
        <xdr:cNvPr id="959" name="n_4mainValue【庁舎】&#10;一人当たり面積"/>
        <xdr:cNvSpPr txBox="1"/>
      </xdr:nvSpPr>
      <xdr:spPr>
        <a:xfrm>
          <a:off x="18421427" y="1779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900">
              <a:solidFill>
                <a:schemeClr val="dk1"/>
              </a:solidFill>
              <a:effectLst/>
              <a:latin typeface="游ゴシック 本文"/>
              <a:ea typeface="+mn-ea"/>
              <a:cs typeface="+mn-cs"/>
            </a:rPr>
            <a:t>【</a:t>
          </a:r>
          <a:r>
            <a:rPr kumimoji="1" lang="ja-JP" altLang="ja-JP" sz="900">
              <a:solidFill>
                <a:schemeClr val="dk1"/>
              </a:solidFill>
              <a:effectLst/>
              <a:latin typeface="游ゴシック 本文"/>
              <a:ea typeface="+mn-ea"/>
              <a:cs typeface="+mn-cs"/>
            </a:rPr>
            <a:t>図書館</a:t>
          </a:r>
          <a:r>
            <a:rPr kumimoji="1" lang="en-US" altLang="ja-JP" sz="900">
              <a:solidFill>
                <a:schemeClr val="dk1"/>
              </a:solidFill>
              <a:effectLst/>
              <a:latin typeface="游ゴシック 本文"/>
              <a:ea typeface="+mn-ea"/>
              <a:cs typeface="+mn-cs"/>
            </a:rPr>
            <a:t>】</a:t>
          </a:r>
          <a:r>
            <a:rPr kumimoji="1" lang="ja-JP" altLang="ja-JP" sz="900">
              <a:solidFill>
                <a:schemeClr val="dk1"/>
              </a:solidFill>
              <a:effectLst/>
              <a:latin typeface="游ゴシック 本文"/>
              <a:ea typeface="+mn-ea"/>
              <a:cs typeface="+mn-cs"/>
            </a:rPr>
            <a:t>の有形固定資産減価償却率が</a:t>
          </a:r>
          <a:r>
            <a:rPr kumimoji="1" lang="en-US" altLang="ja-JP" sz="900">
              <a:solidFill>
                <a:schemeClr val="dk1"/>
              </a:solidFill>
              <a:effectLst/>
              <a:latin typeface="游ゴシック 本文"/>
              <a:ea typeface="+mn-ea"/>
              <a:cs typeface="+mn-cs"/>
            </a:rPr>
            <a:t>78.4</a:t>
          </a:r>
          <a:r>
            <a:rPr kumimoji="1" lang="ja-JP" altLang="ja-JP" sz="900">
              <a:solidFill>
                <a:schemeClr val="dk1"/>
              </a:solidFill>
              <a:effectLst/>
              <a:latin typeface="游ゴシック 本文"/>
              <a:ea typeface="+mn-ea"/>
              <a:cs typeface="+mn-cs"/>
            </a:rPr>
            <a:t>％と類似団体平均</a:t>
          </a:r>
          <a:r>
            <a:rPr kumimoji="1" lang="ja-JP" altLang="en-US" sz="900">
              <a:solidFill>
                <a:schemeClr val="dk1"/>
              </a:solidFill>
              <a:effectLst/>
              <a:latin typeface="游ゴシック 本文"/>
              <a:ea typeface="+mn-ea"/>
              <a:cs typeface="+mn-cs"/>
            </a:rPr>
            <a:t>を上回っている。これは、昭和</a:t>
          </a:r>
          <a:r>
            <a:rPr kumimoji="1" lang="en-US" altLang="ja-JP" sz="900">
              <a:solidFill>
                <a:schemeClr val="dk1"/>
              </a:solidFill>
              <a:effectLst/>
              <a:latin typeface="游ゴシック 本文"/>
              <a:ea typeface="+mn-ea"/>
              <a:cs typeface="+mn-cs"/>
            </a:rPr>
            <a:t>58</a:t>
          </a:r>
          <a:r>
            <a:rPr kumimoji="1" lang="ja-JP" altLang="en-US" sz="900">
              <a:solidFill>
                <a:schemeClr val="dk1"/>
              </a:solidFill>
              <a:effectLst/>
              <a:latin typeface="游ゴシック 本文"/>
              <a:ea typeface="+mn-ea"/>
              <a:cs typeface="+mn-cs"/>
            </a:rPr>
            <a:t>年に建てられた栗盛記念図書館</a:t>
          </a:r>
          <a:r>
            <a:rPr kumimoji="1" lang="ja-JP" altLang="ja-JP" sz="900">
              <a:solidFill>
                <a:schemeClr val="dk1"/>
              </a:solidFill>
              <a:effectLst/>
              <a:latin typeface="游ゴシック 本文"/>
              <a:ea typeface="+mn-ea"/>
              <a:cs typeface="+mn-cs"/>
            </a:rPr>
            <a:t>を平成</a:t>
          </a:r>
          <a:r>
            <a:rPr kumimoji="1" lang="en-US" altLang="ja-JP" sz="900">
              <a:solidFill>
                <a:schemeClr val="dk1"/>
              </a:solidFill>
              <a:effectLst/>
              <a:latin typeface="游ゴシック 本文"/>
              <a:ea typeface="+mn-ea"/>
              <a:cs typeface="+mn-cs"/>
            </a:rPr>
            <a:t>28</a:t>
          </a:r>
          <a:r>
            <a:rPr kumimoji="1" lang="ja-JP" altLang="ja-JP" sz="900">
              <a:solidFill>
                <a:schemeClr val="dk1"/>
              </a:solidFill>
              <a:effectLst/>
              <a:latin typeface="游ゴシック 本文"/>
              <a:ea typeface="+mn-ea"/>
              <a:cs typeface="+mn-cs"/>
            </a:rPr>
            <a:t>年度に一部増築</a:t>
          </a:r>
          <a:r>
            <a:rPr kumimoji="1" lang="ja-JP" altLang="en-US" sz="900">
              <a:solidFill>
                <a:schemeClr val="dk1"/>
              </a:solidFill>
              <a:effectLst/>
              <a:latin typeface="游ゴシック 本文"/>
              <a:ea typeface="+mn-ea"/>
              <a:cs typeface="+mn-cs"/>
            </a:rPr>
            <a:t>工事を実施して以降、全面的な改修を行っていないためである。</a:t>
          </a:r>
          <a:endParaRPr kumimoji="1" lang="en-US" altLang="ja-JP" sz="900">
            <a:solidFill>
              <a:schemeClr val="dk1"/>
            </a:solidFill>
            <a:effectLst/>
            <a:latin typeface="游ゴシック 本文"/>
            <a:ea typeface="+mn-ea"/>
            <a:cs typeface="+mn-cs"/>
          </a:endParaRPr>
        </a:p>
        <a:p>
          <a:r>
            <a:rPr kumimoji="1" lang="en-US" altLang="ja-JP" sz="900">
              <a:solidFill>
                <a:schemeClr val="dk1"/>
              </a:solidFill>
              <a:effectLst/>
              <a:latin typeface="游ゴシック 本文"/>
              <a:ea typeface="+mn-ea"/>
              <a:cs typeface="+mn-cs"/>
            </a:rPr>
            <a:t>【</a:t>
          </a:r>
          <a:r>
            <a:rPr kumimoji="1" lang="ja-JP" altLang="ja-JP" sz="900">
              <a:solidFill>
                <a:schemeClr val="dk1"/>
              </a:solidFill>
              <a:effectLst/>
              <a:latin typeface="游ゴシック 本文"/>
              <a:ea typeface="+mn-ea"/>
              <a:cs typeface="+mn-cs"/>
            </a:rPr>
            <a:t>体育館・プール</a:t>
          </a:r>
          <a:r>
            <a:rPr kumimoji="1" lang="en-US" altLang="ja-JP" sz="900">
              <a:solidFill>
                <a:schemeClr val="dk1"/>
              </a:solidFill>
              <a:effectLst/>
              <a:latin typeface="游ゴシック 本文"/>
              <a:ea typeface="+mn-ea"/>
              <a:cs typeface="+mn-cs"/>
            </a:rPr>
            <a:t>】</a:t>
          </a:r>
          <a:r>
            <a:rPr kumimoji="1" lang="ja-JP" altLang="ja-JP" sz="900">
              <a:solidFill>
                <a:schemeClr val="dk1"/>
              </a:solidFill>
              <a:effectLst/>
              <a:latin typeface="游ゴシック 本文"/>
              <a:ea typeface="+mn-ea"/>
              <a:cs typeface="+mn-cs"/>
            </a:rPr>
            <a:t>の有形固定資産減価償却率が</a:t>
          </a:r>
          <a:r>
            <a:rPr kumimoji="1" lang="en-US" altLang="ja-JP" sz="900">
              <a:solidFill>
                <a:schemeClr val="dk1"/>
              </a:solidFill>
              <a:effectLst/>
              <a:latin typeface="游ゴシック 本文"/>
              <a:ea typeface="+mn-ea"/>
              <a:cs typeface="+mn-cs"/>
            </a:rPr>
            <a:t>81.3</a:t>
          </a:r>
          <a:r>
            <a:rPr kumimoji="1" lang="ja-JP" altLang="ja-JP" sz="900">
              <a:solidFill>
                <a:schemeClr val="dk1"/>
              </a:solidFill>
              <a:effectLst/>
              <a:latin typeface="游ゴシック 本文"/>
              <a:ea typeface="+mn-ea"/>
              <a:cs typeface="+mn-cs"/>
            </a:rPr>
            <a:t>％と類似団体平均よりも高くなっているのは、旧大館市の地区体育館（平均築</a:t>
          </a:r>
          <a:r>
            <a:rPr kumimoji="1" lang="en-US" altLang="ja-JP" sz="900">
              <a:solidFill>
                <a:schemeClr val="dk1"/>
              </a:solidFill>
              <a:effectLst/>
              <a:latin typeface="游ゴシック 本文"/>
              <a:ea typeface="+mn-ea"/>
              <a:cs typeface="+mn-cs"/>
            </a:rPr>
            <a:t>42</a:t>
          </a:r>
          <a:r>
            <a:rPr kumimoji="1" lang="ja-JP" altLang="ja-JP" sz="900">
              <a:solidFill>
                <a:schemeClr val="dk1"/>
              </a:solidFill>
              <a:effectLst/>
              <a:latin typeface="游ゴシック 本文"/>
              <a:ea typeface="+mn-ea"/>
              <a:cs typeface="+mn-cs"/>
            </a:rPr>
            <a:t>年）の</a:t>
          </a:r>
          <a:r>
            <a:rPr kumimoji="1" lang="ja-JP" altLang="en-US" sz="900">
              <a:solidFill>
                <a:schemeClr val="dk1"/>
              </a:solidFill>
              <a:effectLst/>
              <a:latin typeface="游ゴシック 本文"/>
              <a:ea typeface="+mn-ea"/>
              <a:cs typeface="+mn-cs"/>
            </a:rPr>
            <a:t>残存価額の減少が主な</a:t>
          </a:r>
          <a:r>
            <a:rPr kumimoji="1" lang="ja-JP" altLang="ja-JP" sz="900">
              <a:solidFill>
                <a:schemeClr val="dk1"/>
              </a:solidFill>
              <a:effectLst/>
              <a:latin typeface="游ゴシック 本文"/>
              <a:ea typeface="+mn-ea"/>
              <a:cs typeface="+mn-cs"/>
            </a:rPr>
            <a:t>原因である。今後も個別施設計画に基づき長寿命化に取り組んでいく。</a:t>
          </a:r>
          <a:endParaRPr lang="ja-JP" altLang="ja-JP" sz="900">
            <a:effectLst/>
            <a:latin typeface="游ゴシック 本文"/>
          </a:endParaRPr>
        </a:p>
        <a:p>
          <a:r>
            <a:rPr kumimoji="1" lang="en-US" altLang="ja-JP" sz="900">
              <a:solidFill>
                <a:schemeClr val="dk1"/>
              </a:solidFill>
              <a:effectLst/>
              <a:latin typeface="游ゴシック 本文"/>
              <a:ea typeface="+mn-ea"/>
              <a:cs typeface="+mn-cs"/>
            </a:rPr>
            <a:t>【</a:t>
          </a:r>
          <a:r>
            <a:rPr kumimoji="1" lang="ja-JP" altLang="ja-JP" sz="900">
              <a:solidFill>
                <a:schemeClr val="dk1"/>
              </a:solidFill>
              <a:effectLst/>
              <a:latin typeface="游ゴシック 本文"/>
              <a:ea typeface="+mn-ea"/>
              <a:cs typeface="+mn-cs"/>
            </a:rPr>
            <a:t>市民会館</a:t>
          </a:r>
          <a:r>
            <a:rPr kumimoji="1" lang="en-US" altLang="ja-JP" sz="900">
              <a:solidFill>
                <a:schemeClr val="dk1"/>
              </a:solidFill>
              <a:effectLst/>
              <a:latin typeface="游ゴシック 本文"/>
              <a:ea typeface="+mn-ea"/>
              <a:cs typeface="+mn-cs"/>
            </a:rPr>
            <a:t>】</a:t>
          </a:r>
          <a:r>
            <a:rPr kumimoji="1" lang="ja-JP" altLang="ja-JP" sz="900">
              <a:solidFill>
                <a:schemeClr val="dk1"/>
              </a:solidFill>
              <a:effectLst/>
              <a:latin typeface="游ゴシック 本文"/>
              <a:ea typeface="+mn-ea"/>
              <a:cs typeface="+mn-cs"/>
            </a:rPr>
            <a:t>の有形固定資産減価償却率が</a:t>
          </a:r>
          <a:r>
            <a:rPr kumimoji="1" lang="en-US" altLang="ja-JP" sz="900">
              <a:solidFill>
                <a:schemeClr val="dk1"/>
              </a:solidFill>
              <a:effectLst/>
              <a:latin typeface="游ゴシック 本文"/>
              <a:ea typeface="+mn-ea"/>
              <a:cs typeface="+mn-cs"/>
            </a:rPr>
            <a:t>86.4</a:t>
          </a:r>
          <a:r>
            <a:rPr kumimoji="1" lang="ja-JP" altLang="ja-JP" sz="900">
              <a:solidFill>
                <a:schemeClr val="dk1"/>
              </a:solidFill>
              <a:effectLst/>
              <a:latin typeface="游ゴシック 本文"/>
              <a:ea typeface="+mn-ea"/>
              <a:cs typeface="+mn-cs"/>
            </a:rPr>
            <a:t>％</a:t>
          </a:r>
          <a:r>
            <a:rPr kumimoji="1" lang="ja-JP" altLang="en-US" sz="900">
              <a:solidFill>
                <a:schemeClr val="dk1"/>
              </a:solidFill>
              <a:effectLst/>
              <a:latin typeface="游ゴシック 本文"/>
              <a:ea typeface="+mn-ea"/>
              <a:cs typeface="+mn-cs"/>
            </a:rPr>
            <a:t>、</a:t>
          </a:r>
          <a:r>
            <a:rPr kumimoji="1" lang="en-US" altLang="ja-JP" sz="900">
              <a:solidFill>
                <a:schemeClr val="dk1"/>
              </a:solidFill>
              <a:effectLst/>
              <a:latin typeface="游ゴシック 本文"/>
              <a:ea typeface="+mn-ea"/>
              <a:cs typeface="+mn-cs"/>
            </a:rPr>
            <a:t>【</a:t>
          </a:r>
          <a:r>
            <a:rPr kumimoji="1" lang="ja-JP" altLang="ja-JP" sz="900">
              <a:solidFill>
                <a:schemeClr val="dk1"/>
              </a:solidFill>
              <a:effectLst/>
              <a:latin typeface="游ゴシック 本文"/>
              <a:ea typeface="+mn-ea"/>
              <a:cs typeface="+mn-cs"/>
            </a:rPr>
            <a:t>一般廃棄物処理施設</a:t>
          </a:r>
          <a:r>
            <a:rPr kumimoji="1" lang="en-US" altLang="ja-JP" sz="900">
              <a:solidFill>
                <a:schemeClr val="dk1"/>
              </a:solidFill>
              <a:effectLst/>
              <a:latin typeface="游ゴシック 本文"/>
              <a:ea typeface="+mn-ea"/>
              <a:cs typeface="+mn-cs"/>
            </a:rPr>
            <a:t>】</a:t>
          </a:r>
          <a:r>
            <a:rPr kumimoji="1" lang="ja-JP" altLang="ja-JP" sz="900">
              <a:solidFill>
                <a:schemeClr val="dk1"/>
              </a:solidFill>
              <a:effectLst/>
              <a:latin typeface="游ゴシック 本文"/>
              <a:ea typeface="+mn-ea"/>
              <a:cs typeface="+mn-cs"/>
            </a:rPr>
            <a:t>の有形固定資産減価償却率が</a:t>
          </a:r>
          <a:r>
            <a:rPr kumimoji="1" lang="en-US" altLang="ja-JP" sz="900">
              <a:solidFill>
                <a:schemeClr val="dk1"/>
              </a:solidFill>
              <a:effectLst/>
              <a:latin typeface="游ゴシック 本文"/>
              <a:ea typeface="+mn-ea"/>
              <a:cs typeface="+mn-cs"/>
            </a:rPr>
            <a:t>90.9</a:t>
          </a:r>
          <a:r>
            <a:rPr kumimoji="1" lang="ja-JP" altLang="ja-JP" sz="900">
              <a:solidFill>
                <a:schemeClr val="dk1"/>
              </a:solidFill>
              <a:effectLst/>
              <a:latin typeface="游ゴシック 本文"/>
              <a:ea typeface="+mn-ea"/>
              <a:cs typeface="+mn-cs"/>
            </a:rPr>
            <a:t>％</a:t>
          </a:r>
          <a:r>
            <a:rPr kumimoji="1" lang="ja-JP" altLang="ja-JP" sz="900">
              <a:solidFill>
                <a:schemeClr val="dk1"/>
              </a:solidFill>
              <a:effectLst/>
              <a:latin typeface="游ゴシック 本文"/>
              <a:ea typeface="+mn-ea"/>
              <a:cs typeface="+mn-cs"/>
            </a:rPr>
            <a:t>と類似団体平均</a:t>
          </a:r>
          <a:r>
            <a:rPr kumimoji="1" lang="ja-JP" altLang="en-US" sz="900">
              <a:solidFill>
                <a:schemeClr val="dk1"/>
              </a:solidFill>
              <a:effectLst/>
              <a:latin typeface="游ゴシック 本文"/>
              <a:ea typeface="+mn-ea"/>
              <a:cs typeface="+mn-cs"/>
            </a:rPr>
            <a:t>を上回っている</a:t>
          </a:r>
          <a:r>
            <a:rPr kumimoji="1" lang="ja-JP" altLang="ja-JP" sz="900">
              <a:solidFill>
                <a:schemeClr val="dk1"/>
              </a:solidFill>
              <a:effectLst/>
              <a:latin typeface="游ゴシック 本文"/>
              <a:ea typeface="+mn-ea"/>
              <a:cs typeface="+mn-cs"/>
            </a:rPr>
            <a:t>のは、</a:t>
          </a:r>
          <a:r>
            <a:rPr kumimoji="1" lang="ja-JP" altLang="en-US" sz="900">
              <a:solidFill>
                <a:schemeClr val="dk1"/>
              </a:solidFill>
              <a:effectLst/>
              <a:latin typeface="游ゴシック 本文"/>
              <a:ea typeface="+mn-ea"/>
              <a:cs typeface="+mn-cs"/>
            </a:rPr>
            <a:t>市民文化会館が、平成</a:t>
          </a:r>
          <a:r>
            <a:rPr kumimoji="1" lang="en-US" altLang="ja-JP" sz="900">
              <a:solidFill>
                <a:schemeClr val="dk1"/>
              </a:solidFill>
              <a:effectLst/>
              <a:latin typeface="游ゴシック 本文"/>
              <a:ea typeface="+mn-ea"/>
              <a:cs typeface="+mn-cs"/>
            </a:rPr>
            <a:t>30</a:t>
          </a:r>
          <a:r>
            <a:rPr kumimoji="1" lang="ja-JP" altLang="en-US" sz="900">
              <a:solidFill>
                <a:schemeClr val="dk1"/>
              </a:solidFill>
              <a:effectLst/>
              <a:latin typeface="游ゴシック 本文"/>
              <a:ea typeface="+mn-ea"/>
              <a:cs typeface="+mn-cs"/>
            </a:rPr>
            <a:t>年に一部改修したものの、どちらの施設も築</a:t>
          </a:r>
          <a:r>
            <a:rPr kumimoji="1" lang="en-US" altLang="ja-JP" sz="900">
              <a:solidFill>
                <a:schemeClr val="dk1"/>
              </a:solidFill>
              <a:effectLst/>
              <a:latin typeface="游ゴシック 本文"/>
              <a:ea typeface="+mn-ea"/>
              <a:cs typeface="+mn-cs"/>
            </a:rPr>
            <a:t>4</a:t>
          </a:r>
          <a:r>
            <a:rPr kumimoji="1" lang="ja-JP" altLang="en-US" sz="900">
              <a:solidFill>
                <a:schemeClr val="dk1"/>
              </a:solidFill>
              <a:effectLst/>
              <a:latin typeface="游ゴシック 本文"/>
              <a:ea typeface="+mn-ea"/>
              <a:cs typeface="+mn-cs"/>
            </a:rPr>
            <a:t>０年以上経過していることによる。</a:t>
          </a:r>
          <a:endParaRPr kumimoji="1" lang="en-US" altLang="ja-JP" sz="900">
            <a:solidFill>
              <a:schemeClr val="dk1"/>
            </a:solidFill>
            <a:effectLst/>
            <a:latin typeface="游ゴシック 本文"/>
            <a:ea typeface="+mn-ea"/>
            <a:cs typeface="+mn-cs"/>
          </a:endParaRPr>
        </a:p>
        <a:p>
          <a:r>
            <a:rPr kumimoji="1" lang="en-US" altLang="ja-JP" sz="900">
              <a:solidFill>
                <a:schemeClr val="dk1"/>
              </a:solidFill>
              <a:effectLst/>
              <a:latin typeface="游ゴシック 本文"/>
              <a:ea typeface="+mn-ea"/>
              <a:cs typeface="+mn-cs"/>
            </a:rPr>
            <a:t>【</a:t>
          </a:r>
          <a:r>
            <a:rPr kumimoji="1" lang="ja-JP" altLang="ja-JP" sz="900">
              <a:solidFill>
                <a:schemeClr val="dk1"/>
              </a:solidFill>
              <a:effectLst/>
              <a:latin typeface="游ゴシック 本文"/>
              <a:ea typeface="+mn-ea"/>
              <a:cs typeface="+mn-cs"/>
            </a:rPr>
            <a:t>保健センター・保健所</a:t>
          </a:r>
          <a:r>
            <a:rPr kumimoji="1" lang="en-US" altLang="ja-JP" sz="900">
              <a:solidFill>
                <a:schemeClr val="dk1"/>
              </a:solidFill>
              <a:effectLst/>
              <a:latin typeface="游ゴシック 本文"/>
              <a:ea typeface="+mn-ea"/>
              <a:cs typeface="+mn-cs"/>
            </a:rPr>
            <a:t>】</a:t>
          </a:r>
          <a:r>
            <a:rPr kumimoji="1" lang="ja-JP" altLang="ja-JP" sz="900">
              <a:solidFill>
                <a:schemeClr val="dk1"/>
              </a:solidFill>
              <a:effectLst/>
              <a:latin typeface="游ゴシック 本文"/>
              <a:ea typeface="+mn-ea"/>
              <a:cs typeface="+mn-cs"/>
            </a:rPr>
            <a:t>の有形固定資産減価償却率が</a:t>
          </a:r>
          <a:r>
            <a:rPr kumimoji="1" lang="en-US" altLang="ja-JP" sz="900">
              <a:solidFill>
                <a:schemeClr val="dk1"/>
              </a:solidFill>
              <a:effectLst/>
              <a:latin typeface="游ゴシック 本文"/>
              <a:ea typeface="+mn-ea"/>
              <a:cs typeface="+mn-cs"/>
            </a:rPr>
            <a:t>96.2</a:t>
          </a:r>
          <a:r>
            <a:rPr kumimoji="1" lang="ja-JP" altLang="ja-JP" sz="900">
              <a:solidFill>
                <a:schemeClr val="dk1"/>
              </a:solidFill>
              <a:effectLst/>
              <a:latin typeface="游ゴシック 本文"/>
              <a:ea typeface="+mn-ea"/>
              <a:cs typeface="+mn-cs"/>
            </a:rPr>
            <a:t>％と類似団体平均</a:t>
          </a:r>
          <a:r>
            <a:rPr kumimoji="1" lang="ja-JP" altLang="en-US" sz="900">
              <a:solidFill>
                <a:schemeClr val="dk1"/>
              </a:solidFill>
              <a:effectLst/>
              <a:latin typeface="游ゴシック 本文"/>
              <a:ea typeface="+mn-ea"/>
              <a:cs typeface="+mn-cs"/>
            </a:rPr>
            <a:t>を上回っている</a:t>
          </a:r>
          <a:r>
            <a:rPr kumimoji="1" lang="ja-JP" altLang="ja-JP" sz="900">
              <a:solidFill>
                <a:schemeClr val="dk1"/>
              </a:solidFill>
              <a:effectLst/>
              <a:latin typeface="游ゴシック 本文"/>
              <a:ea typeface="+mn-ea"/>
              <a:cs typeface="+mn-cs"/>
            </a:rPr>
            <a:t>のは、保健センターが築</a:t>
          </a:r>
          <a:r>
            <a:rPr kumimoji="1" lang="en-US" altLang="ja-JP" sz="900">
              <a:solidFill>
                <a:schemeClr val="dk1"/>
              </a:solidFill>
              <a:effectLst/>
              <a:latin typeface="游ゴシック 本文"/>
              <a:ea typeface="+mn-ea"/>
              <a:cs typeface="+mn-cs"/>
            </a:rPr>
            <a:t>44</a:t>
          </a:r>
          <a:r>
            <a:rPr kumimoji="1" lang="ja-JP" altLang="ja-JP" sz="900">
              <a:solidFill>
                <a:schemeClr val="dk1"/>
              </a:solidFill>
              <a:effectLst/>
              <a:latin typeface="游ゴシック 本文"/>
              <a:ea typeface="+mn-ea"/>
              <a:cs typeface="+mn-cs"/>
            </a:rPr>
            <a:t>年経過していることによる。今後も個別施設計画に基づき、計画的な改修工事による長寿命化に取り組んでいく。</a:t>
          </a:r>
          <a:endParaRPr lang="ja-JP" altLang="ja-JP" sz="900">
            <a:effectLst/>
            <a:latin typeface="游ゴシック 本文"/>
          </a:endParaRPr>
        </a:p>
        <a:p>
          <a:r>
            <a:rPr kumimoji="1" lang="en-US" altLang="ja-JP" sz="900">
              <a:solidFill>
                <a:schemeClr val="dk1"/>
              </a:solidFill>
              <a:effectLst/>
              <a:latin typeface="游ゴシック 本文"/>
              <a:ea typeface="+mn-ea"/>
              <a:cs typeface="+mn-cs"/>
            </a:rPr>
            <a:t>【</a:t>
          </a:r>
          <a:r>
            <a:rPr kumimoji="1" lang="ja-JP" altLang="ja-JP" sz="900">
              <a:solidFill>
                <a:schemeClr val="dk1"/>
              </a:solidFill>
              <a:effectLst/>
              <a:latin typeface="游ゴシック 本文"/>
              <a:ea typeface="+mn-ea"/>
              <a:cs typeface="+mn-cs"/>
            </a:rPr>
            <a:t>消防施設</a:t>
          </a:r>
          <a:r>
            <a:rPr kumimoji="1" lang="en-US" altLang="ja-JP" sz="900">
              <a:solidFill>
                <a:schemeClr val="dk1"/>
              </a:solidFill>
              <a:effectLst/>
              <a:latin typeface="游ゴシック 本文"/>
              <a:ea typeface="+mn-ea"/>
              <a:cs typeface="+mn-cs"/>
            </a:rPr>
            <a:t>】</a:t>
          </a:r>
          <a:r>
            <a:rPr kumimoji="1" lang="ja-JP" altLang="ja-JP" sz="900">
              <a:solidFill>
                <a:schemeClr val="dk1"/>
              </a:solidFill>
              <a:effectLst/>
              <a:latin typeface="游ゴシック 本文"/>
              <a:ea typeface="+mn-ea"/>
              <a:cs typeface="+mn-cs"/>
            </a:rPr>
            <a:t>の有形固定資産減価償却率</a:t>
          </a:r>
          <a:r>
            <a:rPr kumimoji="1" lang="en-US" altLang="ja-JP" sz="900">
              <a:solidFill>
                <a:schemeClr val="dk1"/>
              </a:solidFill>
              <a:effectLst/>
              <a:latin typeface="游ゴシック 本文"/>
              <a:ea typeface="+mn-ea"/>
              <a:cs typeface="+mn-cs"/>
            </a:rPr>
            <a:t>44.0</a:t>
          </a:r>
          <a:r>
            <a:rPr kumimoji="1" lang="ja-JP" altLang="ja-JP" sz="900">
              <a:solidFill>
                <a:schemeClr val="dk1"/>
              </a:solidFill>
              <a:effectLst/>
              <a:latin typeface="游ゴシック 本文"/>
              <a:ea typeface="+mn-ea"/>
              <a:cs typeface="+mn-cs"/>
            </a:rPr>
            <a:t>％と</a:t>
          </a:r>
          <a:r>
            <a:rPr kumimoji="1" lang="ja-JP" altLang="en-US" sz="900">
              <a:solidFill>
                <a:schemeClr val="dk1"/>
              </a:solidFill>
              <a:effectLst/>
              <a:latin typeface="游ゴシック 本文"/>
              <a:ea typeface="+mn-ea"/>
              <a:cs typeface="+mn-cs"/>
            </a:rPr>
            <a:t>前年比△</a:t>
          </a:r>
          <a:r>
            <a:rPr kumimoji="1" lang="en-US" altLang="ja-JP" sz="900">
              <a:solidFill>
                <a:schemeClr val="dk1"/>
              </a:solidFill>
              <a:effectLst/>
              <a:latin typeface="游ゴシック 本文"/>
              <a:ea typeface="+mn-ea"/>
              <a:cs typeface="+mn-cs"/>
            </a:rPr>
            <a:t>27.4</a:t>
          </a:r>
          <a:r>
            <a:rPr kumimoji="1" lang="ja-JP" altLang="en-US" sz="900">
              <a:solidFill>
                <a:schemeClr val="dk1"/>
              </a:solidFill>
              <a:effectLst/>
              <a:latin typeface="游ゴシック 本文"/>
              <a:ea typeface="+mn-ea"/>
              <a:cs typeface="+mn-cs"/>
            </a:rPr>
            <a:t>％と減少し、</a:t>
          </a:r>
          <a:r>
            <a:rPr kumimoji="1" lang="ja-JP" altLang="ja-JP" sz="900">
              <a:solidFill>
                <a:schemeClr val="dk1"/>
              </a:solidFill>
              <a:effectLst/>
              <a:latin typeface="游ゴシック 本文"/>
              <a:ea typeface="+mn-ea"/>
              <a:cs typeface="+mn-cs"/>
            </a:rPr>
            <a:t>類似団体平均よりも</a:t>
          </a:r>
          <a:r>
            <a:rPr kumimoji="1" lang="ja-JP" altLang="en-US" sz="900">
              <a:solidFill>
                <a:schemeClr val="dk1"/>
              </a:solidFill>
              <a:effectLst/>
              <a:latin typeface="游ゴシック 本文"/>
              <a:ea typeface="+mn-ea"/>
              <a:cs typeface="+mn-cs"/>
            </a:rPr>
            <a:t>低く</a:t>
          </a:r>
          <a:r>
            <a:rPr kumimoji="1" lang="ja-JP" altLang="ja-JP" sz="900">
              <a:solidFill>
                <a:schemeClr val="dk1"/>
              </a:solidFill>
              <a:effectLst/>
              <a:latin typeface="游ゴシック 本文"/>
              <a:ea typeface="+mn-ea"/>
              <a:cs typeface="+mn-cs"/>
            </a:rPr>
            <a:t>なっているのは、令和６年度に分署の建替え工事を</a:t>
          </a:r>
          <a:r>
            <a:rPr kumimoji="1" lang="ja-JP" altLang="en-US" sz="900">
              <a:solidFill>
                <a:schemeClr val="dk1"/>
              </a:solidFill>
              <a:effectLst/>
              <a:latin typeface="游ゴシック 本文"/>
              <a:ea typeface="+mn-ea"/>
              <a:cs typeface="+mn-cs"/>
            </a:rPr>
            <a:t>実施したためである。</a:t>
          </a:r>
          <a:endParaRPr kumimoji="1" lang="en-US" altLang="ja-JP" sz="900">
            <a:solidFill>
              <a:schemeClr val="dk1"/>
            </a:solidFill>
            <a:effectLst/>
            <a:latin typeface="游ゴシック 本文"/>
            <a:ea typeface="+mn-ea"/>
            <a:cs typeface="+mn-cs"/>
          </a:endParaRPr>
        </a:p>
        <a:p>
          <a:r>
            <a:rPr kumimoji="1" lang="en-US" altLang="ja-JP" sz="900">
              <a:solidFill>
                <a:schemeClr val="dk1"/>
              </a:solidFill>
              <a:effectLst/>
              <a:latin typeface="游ゴシック 本文"/>
              <a:ea typeface="+mn-ea"/>
              <a:cs typeface="+mn-cs"/>
            </a:rPr>
            <a:t>【</a:t>
          </a:r>
          <a:r>
            <a:rPr kumimoji="1" lang="ja-JP" altLang="ja-JP" sz="900">
              <a:solidFill>
                <a:schemeClr val="dk1"/>
              </a:solidFill>
              <a:effectLst/>
              <a:latin typeface="游ゴシック 本文"/>
              <a:ea typeface="+mn-ea"/>
              <a:cs typeface="+mn-cs"/>
            </a:rPr>
            <a:t>庁舎</a:t>
          </a:r>
          <a:r>
            <a:rPr kumimoji="1" lang="en-US" altLang="ja-JP" sz="900">
              <a:solidFill>
                <a:schemeClr val="dk1"/>
              </a:solidFill>
              <a:effectLst/>
              <a:latin typeface="游ゴシック 本文"/>
              <a:ea typeface="+mn-ea"/>
              <a:cs typeface="+mn-cs"/>
            </a:rPr>
            <a:t>】</a:t>
          </a:r>
          <a:r>
            <a:rPr kumimoji="1" lang="ja-JP" altLang="ja-JP" sz="900">
              <a:solidFill>
                <a:schemeClr val="dk1"/>
              </a:solidFill>
              <a:effectLst/>
              <a:latin typeface="游ゴシック 本文"/>
              <a:ea typeface="+mn-ea"/>
              <a:cs typeface="+mn-cs"/>
            </a:rPr>
            <a:t>の有形固定資産減価償却率が</a:t>
          </a:r>
          <a:r>
            <a:rPr kumimoji="1" lang="en-US" altLang="ja-JP" sz="900">
              <a:solidFill>
                <a:schemeClr val="dk1"/>
              </a:solidFill>
              <a:effectLst/>
              <a:latin typeface="游ゴシック 本文"/>
              <a:ea typeface="+mn-ea"/>
              <a:cs typeface="+mn-cs"/>
            </a:rPr>
            <a:t>28.9</a:t>
          </a:r>
          <a:r>
            <a:rPr kumimoji="1" lang="ja-JP" altLang="ja-JP" sz="900">
              <a:solidFill>
                <a:schemeClr val="dk1"/>
              </a:solidFill>
              <a:effectLst/>
              <a:latin typeface="游ゴシック 本文"/>
              <a:ea typeface="+mn-ea"/>
              <a:cs typeface="+mn-cs"/>
            </a:rPr>
            <a:t>％と類似団体平均よりも低くなっているのは、令和</a:t>
          </a:r>
          <a:r>
            <a:rPr kumimoji="1" lang="en-US" altLang="ja-JP" sz="900">
              <a:solidFill>
                <a:schemeClr val="dk1"/>
              </a:solidFill>
              <a:effectLst/>
              <a:latin typeface="游ゴシック 本文"/>
              <a:ea typeface="+mn-ea"/>
              <a:cs typeface="+mn-cs"/>
            </a:rPr>
            <a:t>2</a:t>
          </a:r>
          <a:r>
            <a:rPr kumimoji="1" lang="ja-JP" altLang="ja-JP" sz="900">
              <a:solidFill>
                <a:schemeClr val="dk1"/>
              </a:solidFill>
              <a:effectLst/>
              <a:latin typeface="游ゴシック 本文"/>
              <a:ea typeface="+mn-ea"/>
              <a:cs typeface="+mn-cs"/>
            </a:rPr>
            <a:t>年度</a:t>
          </a:r>
          <a:r>
            <a:rPr kumimoji="1" lang="ja-JP" altLang="en-US" sz="900">
              <a:solidFill>
                <a:schemeClr val="dk1"/>
              </a:solidFill>
              <a:effectLst/>
              <a:latin typeface="游ゴシック 本文"/>
              <a:ea typeface="+mn-ea"/>
              <a:cs typeface="+mn-cs"/>
            </a:rPr>
            <a:t>から実施している</a:t>
          </a:r>
          <a:r>
            <a:rPr kumimoji="1" lang="ja-JP" altLang="ja-JP" sz="900">
              <a:solidFill>
                <a:schemeClr val="dk1"/>
              </a:solidFill>
              <a:effectLst/>
              <a:latin typeface="游ゴシック 本文"/>
              <a:ea typeface="+mn-ea"/>
              <a:cs typeface="+mn-cs"/>
            </a:rPr>
            <a:t>本庁舎の建替え事業</a:t>
          </a:r>
          <a:r>
            <a:rPr kumimoji="1" lang="ja-JP" altLang="en-US" sz="900">
              <a:solidFill>
                <a:schemeClr val="dk1"/>
              </a:solidFill>
              <a:effectLst/>
              <a:latin typeface="游ゴシック 本文"/>
              <a:ea typeface="+mn-ea"/>
              <a:cs typeface="+mn-cs"/>
            </a:rPr>
            <a:t>及び</a:t>
          </a:r>
          <a:r>
            <a:rPr kumimoji="1" lang="ja-JP" altLang="ja-JP" sz="900">
              <a:solidFill>
                <a:schemeClr val="dk1"/>
              </a:solidFill>
              <a:effectLst/>
              <a:latin typeface="游ゴシック 本文"/>
              <a:ea typeface="+mn-ea"/>
              <a:cs typeface="+mn-cs"/>
            </a:rPr>
            <a:t>、</a:t>
          </a:r>
          <a:r>
            <a:rPr kumimoji="1" lang="ja-JP" altLang="en-US" sz="900">
              <a:solidFill>
                <a:schemeClr val="dk1"/>
              </a:solidFill>
              <a:effectLst/>
              <a:latin typeface="游ゴシック 本文"/>
              <a:ea typeface="+mn-ea"/>
              <a:cs typeface="+mn-cs"/>
            </a:rPr>
            <a:t>令和６年度に実施した築</a:t>
          </a:r>
          <a:r>
            <a:rPr kumimoji="1" lang="en-US" altLang="ja-JP" sz="900">
              <a:solidFill>
                <a:schemeClr val="dk1"/>
              </a:solidFill>
              <a:effectLst/>
              <a:latin typeface="游ゴシック 本文"/>
              <a:ea typeface="+mn-ea"/>
              <a:cs typeface="+mn-cs"/>
            </a:rPr>
            <a:t>27</a:t>
          </a:r>
          <a:r>
            <a:rPr kumimoji="1" lang="ja-JP" altLang="en-US" sz="900">
              <a:solidFill>
                <a:schemeClr val="dk1"/>
              </a:solidFill>
              <a:effectLst/>
              <a:latin typeface="游ゴシック 本文"/>
              <a:ea typeface="+mn-ea"/>
              <a:cs typeface="+mn-cs"/>
            </a:rPr>
            <a:t>年の</a:t>
          </a:r>
          <a:r>
            <a:rPr kumimoji="1" lang="ja-JP" altLang="ja-JP" sz="900">
              <a:solidFill>
                <a:schemeClr val="dk1"/>
              </a:solidFill>
              <a:effectLst/>
              <a:latin typeface="游ゴシック 本文"/>
              <a:ea typeface="+mn-ea"/>
              <a:cs typeface="+mn-cs"/>
            </a:rPr>
            <a:t>比内支所</a:t>
          </a:r>
          <a:r>
            <a:rPr kumimoji="1" lang="ja-JP" altLang="en-US" sz="900">
              <a:solidFill>
                <a:schemeClr val="dk1"/>
              </a:solidFill>
              <a:effectLst/>
              <a:latin typeface="游ゴシック 本文"/>
              <a:ea typeface="+mn-ea"/>
              <a:cs typeface="+mn-cs"/>
            </a:rPr>
            <a:t>改修事業</a:t>
          </a:r>
          <a:r>
            <a:rPr kumimoji="1" lang="ja-JP" altLang="ja-JP" sz="900">
              <a:solidFill>
                <a:schemeClr val="dk1"/>
              </a:solidFill>
              <a:effectLst/>
              <a:latin typeface="游ゴシック 本文"/>
              <a:ea typeface="+mn-ea"/>
              <a:cs typeface="+mn-cs"/>
            </a:rPr>
            <a:t>によるものである。</a:t>
          </a:r>
          <a:endParaRPr lang="ja-JP" altLang="ja-JP" sz="900">
            <a:effectLst/>
            <a:latin typeface="游ゴシック 本文"/>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DO56"/>
  <sheetViews>
    <sheetView showGridLines="0" tabSelected="1" zoomScaleNormal="100"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44265188</v>
      </c>
      <c r="BO4" s="407"/>
      <c r="BP4" s="407"/>
      <c r="BQ4" s="407"/>
      <c r="BR4" s="407"/>
      <c r="BS4" s="407"/>
      <c r="BT4" s="407"/>
      <c r="BU4" s="408"/>
      <c r="BV4" s="406">
        <v>43631118</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6.8</v>
      </c>
      <c r="CU4" s="413"/>
      <c r="CV4" s="413"/>
      <c r="CW4" s="413"/>
      <c r="CX4" s="413"/>
      <c r="CY4" s="413"/>
      <c r="CZ4" s="413"/>
      <c r="DA4" s="414"/>
      <c r="DB4" s="412">
        <v>7.6</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42647088</v>
      </c>
      <c r="BO5" s="444"/>
      <c r="BP5" s="444"/>
      <c r="BQ5" s="444"/>
      <c r="BR5" s="444"/>
      <c r="BS5" s="444"/>
      <c r="BT5" s="444"/>
      <c r="BU5" s="445"/>
      <c r="BV5" s="443">
        <v>41714100</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94.4</v>
      </c>
      <c r="CU5" s="441"/>
      <c r="CV5" s="441"/>
      <c r="CW5" s="441"/>
      <c r="CX5" s="441"/>
      <c r="CY5" s="441"/>
      <c r="CZ5" s="441"/>
      <c r="DA5" s="442"/>
      <c r="DB5" s="440">
        <v>94.2</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1618100</v>
      </c>
      <c r="BO6" s="444"/>
      <c r="BP6" s="444"/>
      <c r="BQ6" s="444"/>
      <c r="BR6" s="444"/>
      <c r="BS6" s="444"/>
      <c r="BT6" s="444"/>
      <c r="BU6" s="445"/>
      <c r="BV6" s="443">
        <v>1917018</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94.7</v>
      </c>
      <c r="CU6" s="481"/>
      <c r="CV6" s="481"/>
      <c r="CW6" s="481"/>
      <c r="CX6" s="481"/>
      <c r="CY6" s="481"/>
      <c r="CZ6" s="481"/>
      <c r="DA6" s="482"/>
      <c r="DB6" s="480">
        <v>94.8</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89525</v>
      </c>
      <c r="BO7" s="444"/>
      <c r="BP7" s="444"/>
      <c r="BQ7" s="444"/>
      <c r="BR7" s="444"/>
      <c r="BS7" s="444"/>
      <c r="BT7" s="444"/>
      <c r="BU7" s="445"/>
      <c r="BV7" s="443">
        <v>252076</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22346882</v>
      </c>
      <c r="CU7" s="444"/>
      <c r="CV7" s="444"/>
      <c r="CW7" s="444"/>
      <c r="CX7" s="444"/>
      <c r="CY7" s="444"/>
      <c r="CZ7" s="444"/>
      <c r="DA7" s="445"/>
      <c r="DB7" s="443">
        <v>22048909</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1528575</v>
      </c>
      <c r="BO8" s="444"/>
      <c r="BP8" s="444"/>
      <c r="BQ8" s="444"/>
      <c r="BR8" s="444"/>
      <c r="BS8" s="444"/>
      <c r="BT8" s="444"/>
      <c r="BU8" s="445"/>
      <c r="BV8" s="443">
        <v>1664942</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0.42</v>
      </c>
      <c r="CU8" s="484"/>
      <c r="CV8" s="484"/>
      <c r="CW8" s="484"/>
      <c r="CX8" s="484"/>
      <c r="CY8" s="484"/>
      <c r="CZ8" s="484"/>
      <c r="DA8" s="485"/>
      <c r="DB8" s="483">
        <v>0.42</v>
      </c>
      <c r="DC8" s="484"/>
      <c r="DD8" s="484"/>
      <c r="DE8" s="484"/>
      <c r="DF8" s="484"/>
      <c r="DG8" s="484"/>
      <c r="DH8" s="484"/>
      <c r="DI8" s="485"/>
    </row>
    <row r="9" spans="1:119" ht="18.75" customHeight="1" thickBot="1" x14ac:dyDescent="0.2">
      <c r="A9" s="169"/>
      <c r="B9" s="437" t="s">
        <v>106</v>
      </c>
      <c r="C9" s="438"/>
      <c r="D9" s="438"/>
      <c r="E9" s="438"/>
      <c r="F9" s="438"/>
      <c r="G9" s="438"/>
      <c r="H9" s="438"/>
      <c r="I9" s="438"/>
      <c r="J9" s="438"/>
      <c r="K9" s="486"/>
      <c r="L9" s="487" t="s">
        <v>107</v>
      </c>
      <c r="M9" s="488"/>
      <c r="N9" s="488"/>
      <c r="O9" s="488"/>
      <c r="P9" s="488"/>
      <c r="Q9" s="489"/>
      <c r="R9" s="490">
        <v>69237</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-136367</v>
      </c>
      <c r="BO9" s="444"/>
      <c r="BP9" s="444"/>
      <c r="BQ9" s="444"/>
      <c r="BR9" s="444"/>
      <c r="BS9" s="444"/>
      <c r="BT9" s="444"/>
      <c r="BU9" s="445"/>
      <c r="BV9" s="443">
        <v>-87233</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11</v>
      </c>
      <c r="CU9" s="441"/>
      <c r="CV9" s="441"/>
      <c r="CW9" s="441"/>
      <c r="CX9" s="441"/>
      <c r="CY9" s="441"/>
      <c r="CZ9" s="441"/>
      <c r="DA9" s="442"/>
      <c r="DB9" s="440">
        <v>11.6</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112</v>
      </c>
      <c r="M10" s="473"/>
      <c r="N10" s="473"/>
      <c r="O10" s="473"/>
      <c r="P10" s="473"/>
      <c r="Q10" s="474"/>
      <c r="R10" s="494">
        <v>74175</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114</v>
      </c>
      <c r="AV10" s="476"/>
      <c r="AW10" s="476"/>
      <c r="AX10" s="476"/>
      <c r="AY10" s="477" t="s">
        <v>115</v>
      </c>
      <c r="AZ10" s="478"/>
      <c r="BA10" s="478"/>
      <c r="BB10" s="478"/>
      <c r="BC10" s="478"/>
      <c r="BD10" s="478"/>
      <c r="BE10" s="478"/>
      <c r="BF10" s="478"/>
      <c r="BG10" s="478"/>
      <c r="BH10" s="478"/>
      <c r="BI10" s="478"/>
      <c r="BJ10" s="478"/>
      <c r="BK10" s="478"/>
      <c r="BL10" s="478"/>
      <c r="BM10" s="479"/>
      <c r="BN10" s="443">
        <v>434365</v>
      </c>
      <c r="BO10" s="444"/>
      <c r="BP10" s="444"/>
      <c r="BQ10" s="444"/>
      <c r="BR10" s="444"/>
      <c r="BS10" s="444"/>
      <c r="BT10" s="444"/>
      <c r="BU10" s="445"/>
      <c r="BV10" s="443">
        <v>477545</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114</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65492</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689131</v>
      </c>
      <c r="BO12" s="444"/>
      <c r="BP12" s="444"/>
      <c r="BQ12" s="444"/>
      <c r="BR12" s="444"/>
      <c r="BS12" s="444"/>
      <c r="BT12" s="444"/>
      <c r="BU12" s="445"/>
      <c r="BV12" s="443">
        <v>331366</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65024</v>
      </c>
      <c r="S13" s="528"/>
      <c r="T13" s="528"/>
      <c r="U13" s="528"/>
      <c r="V13" s="529"/>
      <c r="W13" s="459" t="s">
        <v>131</v>
      </c>
      <c r="X13" s="460"/>
      <c r="Y13" s="460"/>
      <c r="Z13" s="460"/>
      <c r="AA13" s="460"/>
      <c r="AB13" s="450"/>
      <c r="AC13" s="494">
        <v>2025</v>
      </c>
      <c r="AD13" s="495"/>
      <c r="AE13" s="495"/>
      <c r="AF13" s="495"/>
      <c r="AG13" s="537"/>
      <c r="AH13" s="494">
        <v>2379</v>
      </c>
      <c r="AI13" s="495"/>
      <c r="AJ13" s="495"/>
      <c r="AK13" s="495"/>
      <c r="AL13" s="496"/>
      <c r="AM13" s="472" t="s">
        <v>132</v>
      </c>
      <c r="AN13" s="473"/>
      <c r="AO13" s="473"/>
      <c r="AP13" s="473"/>
      <c r="AQ13" s="473"/>
      <c r="AR13" s="473"/>
      <c r="AS13" s="473"/>
      <c r="AT13" s="474"/>
      <c r="AU13" s="475" t="s">
        <v>114</v>
      </c>
      <c r="AV13" s="476"/>
      <c r="AW13" s="476"/>
      <c r="AX13" s="476"/>
      <c r="AY13" s="477" t="s">
        <v>133</v>
      </c>
      <c r="AZ13" s="478"/>
      <c r="BA13" s="478"/>
      <c r="BB13" s="478"/>
      <c r="BC13" s="478"/>
      <c r="BD13" s="478"/>
      <c r="BE13" s="478"/>
      <c r="BF13" s="478"/>
      <c r="BG13" s="478"/>
      <c r="BH13" s="478"/>
      <c r="BI13" s="478"/>
      <c r="BJ13" s="478"/>
      <c r="BK13" s="478"/>
      <c r="BL13" s="478"/>
      <c r="BM13" s="479"/>
      <c r="BN13" s="443">
        <v>-391133</v>
      </c>
      <c r="BO13" s="444"/>
      <c r="BP13" s="444"/>
      <c r="BQ13" s="444"/>
      <c r="BR13" s="444"/>
      <c r="BS13" s="444"/>
      <c r="BT13" s="444"/>
      <c r="BU13" s="445"/>
      <c r="BV13" s="443">
        <v>58946</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9.4</v>
      </c>
      <c r="CU13" s="441"/>
      <c r="CV13" s="441"/>
      <c r="CW13" s="441"/>
      <c r="CX13" s="441"/>
      <c r="CY13" s="441"/>
      <c r="CZ13" s="441"/>
      <c r="DA13" s="442"/>
      <c r="DB13" s="440">
        <v>9.4</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66807</v>
      </c>
      <c r="S14" s="528"/>
      <c r="T14" s="528"/>
      <c r="U14" s="528"/>
      <c r="V14" s="529"/>
      <c r="W14" s="433"/>
      <c r="X14" s="434"/>
      <c r="Y14" s="434"/>
      <c r="Z14" s="434"/>
      <c r="AA14" s="434"/>
      <c r="AB14" s="423"/>
      <c r="AC14" s="530">
        <v>6.2</v>
      </c>
      <c r="AD14" s="531"/>
      <c r="AE14" s="531"/>
      <c r="AF14" s="531"/>
      <c r="AG14" s="532"/>
      <c r="AH14" s="530">
        <v>7</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v>86.5</v>
      </c>
      <c r="CU14" s="542"/>
      <c r="CV14" s="542"/>
      <c r="CW14" s="542"/>
      <c r="CX14" s="542"/>
      <c r="CY14" s="542"/>
      <c r="CZ14" s="542"/>
      <c r="DA14" s="543"/>
      <c r="DB14" s="541">
        <v>78.7</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66375</v>
      </c>
      <c r="S15" s="528"/>
      <c r="T15" s="528"/>
      <c r="U15" s="528"/>
      <c r="V15" s="529"/>
      <c r="W15" s="459" t="s">
        <v>137</v>
      </c>
      <c r="X15" s="460"/>
      <c r="Y15" s="460"/>
      <c r="Z15" s="460"/>
      <c r="AA15" s="460"/>
      <c r="AB15" s="450"/>
      <c r="AC15" s="494">
        <v>9371</v>
      </c>
      <c r="AD15" s="495"/>
      <c r="AE15" s="495"/>
      <c r="AF15" s="495"/>
      <c r="AG15" s="537"/>
      <c r="AH15" s="494">
        <v>9571</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8414760</v>
      </c>
      <c r="BO15" s="407"/>
      <c r="BP15" s="407"/>
      <c r="BQ15" s="407"/>
      <c r="BR15" s="407"/>
      <c r="BS15" s="407"/>
      <c r="BT15" s="407"/>
      <c r="BU15" s="408"/>
      <c r="BV15" s="406">
        <v>8462367</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28.9</v>
      </c>
      <c r="AD16" s="531"/>
      <c r="AE16" s="531"/>
      <c r="AF16" s="531"/>
      <c r="AG16" s="532"/>
      <c r="AH16" s="530">
        <v>28.2</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20151115</v>
      </c>
      <c r="BO16" s="444"/>
      <c r="BP16" s="444"/>
      <c r="BQ16" s="444"/>
      <c r="BR16" s="444"/>
      <c r="BS16" s="444"/>
      <c r="BT16" s="444"/>
      <c r="BU16" s="445"/>
      <c r="BV16" s="443">
        <v>19789829</v>
      </c>
      <c r="BW16" s="444"/>
      <c r="BX16" s="444"/>
      <c r="BY16" s="444"/>
      <c r="BZ16" s="444"/>
      <c r="CA16" s="444"/>
      <c r="CB16" s="444"/>
      <c r="CC16" s="445"/>
      <c r="CD16" s="182"/>
      <c r="CE16" s="557" t="s">
        <v>143</v>
      </c>
      <c r="CF16" s="557"/>
      <c r="CG16" s="557"/>
      <c r="CH16" s="557"/>
      <c r="CI16" s="557"/>
      <c r="CJ16" s="557"/>
      <c r="CK16" s="557"/>
      <c r="CL16" s="557"/>
      <c r="CM16" s="557"/>
      <c r="CN16" s="557"/>
      <c r="CO16" s="557"/>
      <c r="CP16" s="557"/>
      <c r="CQ16" s="557"/>
      <c r="CR16" s="557"/>
      <c r="CS16" s="558"/>
      <c r="CT16" s="440">
        <v>15.3</v>
      </c>
      <c r="CU16" s="441"/>
      <c r="CV16" s="441"/>
      <c r="CW16" s="441"/>
      <c r="CX16" s="441"/>
      <c r="CY16" s="441"/>
      <c r="CZ16" s="441"/>
      <c r="DA16" s="442"/>
      <c r="DB16" s="440">
        <v>7.7</v>
      </c>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144</v>
      </c>
      <c r="N17" s="555"/>
      <c r="O17" s="555"/>
      <c r="P17" s="555"/>
      <c r="Q17" s="556"/>
      <c r="R17" s="549" t="s">
        <v>141</v>
      </c>
      <c r="S17" s="550"/>
      <c r="T17" s="550"/>
      <c r="U17" s="550"/>
      <c r="V17" s="551"/>
      <c r="W17" s="459" t="s">
        <v>145</v>
      </c>
      <c r="X17" s="460"/>
      <c r="Y17" s="460"/>
      <c r="Z17" s="460"/>
      <c r="AA17" s="460"/>
      <c r="AB17" s="450"/>
      <c r="AC17" s="494">
        <v>21046</v>
      </c>
      <c r="AD17" s="495"/>
      <c r="AE17" s="495"/>
      <c r="AF17" s="495"/>
      <c r="AG17" s="537"/>
      <c r="AH17" s="494">
        <v>21994</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10533664</v>
      </c>
      <c r="BO17" s="444"/>
      <c r="BP17" s="444"/>
      <c r="BQ17" s="444"/>
      <c r="BR17" s="444"/>
      <c r="BS17" s="444"/>
      <c r="BT17" s="444"/>
      <c r="BU17" s="445"/>
      <c r="BV17" s="443">
        <v>10594186</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147</v>
      </c>
      <c r="C18" s="486"/>
      <c r="D18" s="486"/>
      <c r="E18" s="566"/>
      <c r="F18" s="566"/>
      <c r="G18" s="566"/>
      <c r="H18" s="566"/>
      <c r="I18" s="566"/>
      <c r="J18" s="566"/>
      <c r="K18" s="566"/>
      <c r="L18" s="567">
        <v>913.22</v>
      </c>
      <c r="M18" s="567"/>
      <c r="N18" s="567"/>
      <c r="O18" s="567"/>
      <c r="P18" s="567"/>
      <c r="Q18" s="567"/>
      <c r="R18" s="568"/>
      <c r="S18" s="568"/>
      <c r="T18" s="568"/>
      <c r="U18" s="568"/>
      <c r="V18" s="569"/>
      <c r="W18" s="461"/>
      <c r="X18" s="462"/>
      <c r="Y18" s="462"/>
      <c r="Z18" s="462"/>
      <c r="AA18" s="462"/>
      <c r="AB18" s="453"/>
      <c r="AC18" s="570">
        <v>64.900000000000006</v>
      </c>
      <c r="AD18" s="571"/>
      <c r="AE18" s="571"/>
      <c r="AF18" s="571"/>
      <c r="AG18" s="572"/>
      <c r="AH18" s="570">
        <v>64.8</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21444847</v>
      </c>
      <c r="BO18" s="444"/>
      <c r="BP18" s="444"/>
      <c r="BQ18" s="444"/>
      <c r="BR18" s="444"/>
      <c r="BS18" s="444"/>
      <c r="BT18" s="444"/>
      <c r="BU18" s="445"/>
      <c r="BV18" s="443">
        <v>20845528</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149</v>
      </c>
      <c r="C19" s="486"/>
      <c r="D19" s="486"/>
      <c r="E19" s="566"/>
      <c r="F19" s="566"/>
      <c r="G19" s="566"/>
      <c r="H19" s="566"/>
      <c r="I19" s="566"/>
      <c r="J19" s="566"/>
      <c r="K19" s="566"/>
      <c r="L19" s="574">
        <v>76</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29222441</v>
      </c>
      <c r="BO19" s="444"/>
      <c r="BP19" s="444"/>
      <c r="BQ19" s="444"/>
      <c r="BR19" s="444"/>
      <c r="BS19" s="444"/>
      <c r="BT19" s="444"/>
      <c r="BU19" s="445"/>
      <c r="BV19" s="443">
        <v>28686768</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151</v>
      </c>
      <c r="C20" s="486"/>
      <c r="D20" s="486"/>
      <c r="E20" s="566"/>
      <c r="F20" s="566"/>
      <c r="G20" s="566"/>
      <c r="H20" s="566"/>
      <c r="I20" s="566"/>
      <c r="J20" s="566"/>
      <c r="K20" s="566"/>
      <c r="L20" s="574">
        <v>28044</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30695805</v>
      </c>
      <c r="BO22" s="407"/>
      <c r="BP22" s="407"/>
      <c r="BQ22" s="407"/>
      <c r="BR22" s="407"/>
      <c r="BS22" s="407"/>
      <c r="BT22" s="407"/>
      <c r="BU22" s="408"/>
      <c r="BV22" s="406">
        <v>30308915</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18173807</v>
      </c>
      <c r="BO23" s="444"/>
      <c r="BP23" s="444"/>
      <c r="BQ23" s="444"/>
      <c r="BR23" s="444"/>
      <c r="BS23" s="444"/>
      <c r="BT23" s="444"/>
      <c r="BU23" s="445"/>
      <c r="BV23" s="443">
        <v>19102214</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161</v>
      </c>
      <c r="F24" s="473"/>
      <c r="G24" s="473"/>
      <c r="H24" s="473"/>
      <c r="I24" s="473"/>
      <c r="J24" s="473"/>
      <c r="K24" s="474"/>
      <c r="L24" s="494">
        <v>1</v>
      </c>
      <c r="M24" s="495"/>
      <c r="N24" s="495"/>
      <c r="O24" s="495"/>
      <c r="P24" s="537"/>
      <c r="Q24" s="494">
        <v>8630</v>
      </c>
      <c r="R24" s="495"/>
      <c r="S24" s="495"/>
      <c r="T24" s="495"/>
      <c r="U24" s="495"/>
      <c r="V24" s="537"/>
      <c r="W24" s="589"/>
      <c r="X24" s="590"/>
      <c r="Y24" s="591"/>
      <c r="Z24" s="493" t="s">
        <v>162</v>
      </c>
      <c r="AA24" s="473"/>
      <c r="AB24" s="473"/>
      <c r="AC24" s="473"/>
      <c r="AD24" s="473"/>
      <c r="AE24" s="473"/>
      <c r="AF24" s="473"/>
      <c r="AG24" s="474"/>
      <c r="AH24" s="494">
        <v>664</v>
      </c>
      <c r="AI24" s="495"/>
      <c r="AJ24" s="495"/>
      <c r="AK24" s="495"/>
      <c r="AL24" s="537"/>
      <c r="AM24" s="494">
        <v>2078984</v>
      </c>
      <c r="AN24" s="495"/>
      <c r="AO24" s="495"/>
      <c r="AP24" s="495"/>
      <c r="AQ24" s="495"/>
      <c r="AR24" s="537"/>
      <c r="AS24" s="494">
        <v>3131</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19675485</v>
      </c>
      <c r="BO24" s="444"/>
      <c r="BP24" s="444"/>
      <c r="BQ24" s="444"/>
      <c r="BR24" s="444"/>
      <c r="BS24" s="444"/>
      <c r="BT24" s="444"/>
      <c r="BU24" s="445"/>
      <c r="BV24" s="443">
        <v>18158993</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164</v>
      </c>
      <c r="F25" s="473"/>
      <c r="G25" s="473"/>
      <c r="H25" s="473"/>
      <c r="I25" s="473"/>
      <c r="J25" s="473"/>
      <c r="K25" s="474"/>
      <c r="L25" s="494">
        <v>2</v>
      </c>
      <c r="M25" s="495"/>
      <c r="N25" s="495"/>
      <c r="O25" s="495"/>
      <c r="P25" s="537"/>
      <c r="Q25" s="494">
        <v>6850</v>
      </c>
      <c r="R25" s="495"/>
      <c r="S25" s="495"/>
      <c r="T25" s="495"/>
      <c r="U25" s="495"/>
      <c r="V25" s="537"/>
      <c r="W25" s="589"/>
      <c r="X25" s="590"/>
      <c r="Y25" s="591"/>
      <c r="Z25" s="493" t="s">
        <v>165</v>
      </c>
      <c r="AA25" s="473"/>
      <c r="AB25" s="473"/>
      <c r="AC25" s="473"/>
      <c r="AD25" s="473"/>
      <c r="AE25" s="473"/>
      <c r="AF25" s="473"/>
      <c r="AG25" s="474"/>
      <c r="AH25" s="494">
        <v>124</v>
      </c>
      <c r="AI25" s="495"/>
      <c r="AJ25" s="495"/>
      <c r="AK25" s="495"/>
      <c r="AL25" s="537"/>
      <c r="AM25" s="494">
        <v>376340</v>
      </c>
      <c r="AN25" s="495"/>
      <c r="AO25" s="495"/>
      <c r="AP25" s="495"/>
      <c r="AQ25" s="495"/>
      <c r="AR25" s="537"/>
      <c r="AS25" s="494">
        <v>3035</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8074670</v>
      </c>
      <c r="BO25" s="407"/>
      <c r="BP25" s="407"/>
      <c r="BQ25" s="407"/>
      <c r="BR25" s="407"/>
      <c r="BS25" s="407"/>
      <c r="BT25" s="407"/>
      <c r="BU25" s="408"/>
      <c r="BV25" s="406">
        <v>10599942</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167</v>
      </c>
      <c r="F26" s="473"/>
      <c r="G26" s="473"/>
      <c r="H26" s="473"/>
      <c r="I26" s="473"/>
      <c r="J26" s="473"/>
      <c r="K26" s="474"/>
      <c r="L26" s="494">
        <v>1</v>
      </c>
      <c r="M26" s="495"/>
      <c r="N26" s="495"/>
      <c r="O26" s="495"/>
      <c r="P26" s="537"/>
      <c r="Q26" s="494">
        <v>5800</v>
      </c>
      <c r="R26" s="495"/>
      <c r="S26" s="495"/>
      <c r="T26" s="495"/>
      <c r="U26" s="495"/>
      <c r="V26" s="537"/>
      <c r="W26" s="589"/>
      <c r="X26" s="590"/>
      <c r="Y26" s="591"/>
      <c r="Z26" s="493" t="s">
        <v>168</v>
      </c>
      <c r="AA26" s="595"/>
      <c r="AB26" s="595"/>
      <c r="AC26" s="595"/>
      <c r="AD26" s="595"/>
      <c r="AE26" s="595"/>
      <c r="AF26" s="595"/>
      <c r="AG26" s="596"/>
      <c r="AH26" s="494">
        <v>26</v>
      </c>
      <c r="AI26" s="495"/>
      <c r="AJ26" s="495"/>
      <c r="AK26" s="495"/>
      <c r="AL26" s="537"/>
      <c r="AM26" s="494">
        <v>83460</v>
      </c>
      <c r="AN26" s="495"/>
      <c r="AO26" s="495"/>
      <c r="AP26" s="495"/>
      <c r="AQ26" s="495"/>
      <c r="AR26" s="537"/>
      <c r="AS26" s="494">
        <v>3210</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170</v>
      </c>
      <c r="F27" s="473"/>
      <c r="G27" s="473"/>
      <c r="H27" s="473"/>
      <c r="I27" s="473"/>
      <c r="J27" s="473"/>
      <c r="K27" s="474"/>
      <c r="L27" s="494">
        <v>1</v>
      </c>
      <c r="M27" s="495"/>
      <c r="N27" s="495"/>
      <c r="O27" s="495"/>
      <c r="P27" s="537"/>
      <c r="Q27" s="494">
        <v>4170</v>
      </c>
      <c r="R27" s="495"/>
      <c r="S27" s="495"/>
      <c r="T27" s="495"/>
      <c r="U27" s="495"/>
      <c r="V27" s="537"/>
      <c r="W27" s="589"/>
      <c r="X27" s="590"/>
      <c r="Y27" s="591"/>
      <c r="Z27" s="493" t="s">
        <v>171</v>
      </c>
      <c r="AA27" s="473"/>
      <c r="AB27" s="473"/>
      <c r="AC27" s="473"/>
      <c r="AD27" s="473"/>
      <c r="AE27" s="473"/>
      <c r="AF27" s="473"/>
      <c r="AG27" s="474"/>
      <c r="AH27" s="494">
        <v>2</v>
      </c>
      <c r="AI27" s="495"/>
      <c r="AJ27" s="495"/>
      <c r="AK27" s="495"/>
      <c r="AL27" s="537"/>
      <c r="AM27" s="494" t="s">
        <v>172</v>
      </c>
      <c r="AN27" s="495"/>
      <c r="AO27" s="495"/>
      <c r="AP27" s="495"/>
      <c r="AQ27" s="495"/>
      <c r="AR27" s="537"/>
      <c r="AS27" s="494" t="s">
        <v>172</v>
      </c>
      <c r="AT27" s="495"/>
      <c r="AU27" s="495"/>
      <c r="AV27" s="495"/>
      <c r="AW27" s="495"/>
      <c r="AX27" s="496"/>
      <c r="AY27" s="538" t="s">
        <v>173</v>
      </c>
      <c r="AZ27" s="539"/>
      <c r="BA27" s="539"/>
      <c r="BB27" s="539"/>
      <c r="BC27" s="539"/>
      <c r="BD27" s="539"/>
      <c r="BE27" s="539"/>
      <c r="BF27" s="539"/>
      <c r="BG27" s="539"/>
      <c r="BH27" s="539"/>
      <c r="BI27" s="539"/>
      <c r="BJ27" s="539"/>
      <c r="BK27" s="539"/>
      <c r="BL27" s="539"/>
      <c r="BM27" s="540"/>
      <c r="BN27" s="562">
        <v>982760</v>
      </c>
      <c r="BO27" s="563"/>
      <c r="BP27" s="563"/>
      <c r="BQ27" s="563"/>
      <c r="BR27" s="563"/>
      <c r="BS27" s="563"/>
      <c r="BT27" s="563"/>
      <c r="BU27" s="564"/>
      <c r="BV27" s="562">
        <v>967734</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174</v>
      </c>
      <c r="F28" s="473"/>
      <c r="G28" s="473"/>
      <c r="H28" s="473"/>
      <c r="I28" s="473"/>
      <c r="J28" s="473"/>
      <c r="K28" s="474"/>
      <c r="L28" s="494">
        <v>1</v>
      </c>
      <c r="M28" s="495"/>
      <c r="N28" s="495"/>
      <c r="O28" s="495"/>
      <c r="P28" s="537"/>
      <c r="Q28" s="494">
        <v>3800</v>
      </c>
      <c r="R28" s="495"/>
      <c r="S28" s="495"/>
      <c r="T28" s="495"/>
      <c r="U28" s="495"/>
      <c r="V28" s="537"/>
      <c r="W28" s="589"/>
      <c r="X28" s="590"/>
      <c r="Y28" s="591"/>
      <c r="Z28" s="493" t="s">
        <v>175</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176</v>
      </c>
      <c r="AZ28" s="598"/>
      <c r="BA28" s="598"/>
      <c r="BB28" s="599"/>
      <c r="BC28" s="403" t="s">
        <v>46</v>
      </c>
      <c r="BD28" s="404"/>
      <c r="BE28" s="404"/>
      <c r="BF28" s="404"/>
      <c r="BG28" s="404"/>
      <c r="BH28" s="404"/>
      <c r="BI28" s="404"/>
      <c r="BJ28" s="404"/>
      <c r="BK28" s="404"/>
      <c r="BL28" s="404"/>
      <c r="BM28" s="405"/>
      <c r="BN28" s="406">
        <v>1013744</v>
      </c>
      <c r="BO28" s="407"/>
      <c r="BP28" s="407"/>
      <c r="BQ28" s="407"/>
      <c r="BR28" s="407"/>
      <c r="BS28" s="407"/>
      <c r="BT28" s="407"/>
      <c r="BU28" s="408"/>
      <c r="BV28" s="406">
        <v>1268510</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177</v>
      </c>
      <c r="F29" s="473"/>
      <c r="G29" s="473"/>
      <c r="H29" s="473"/>
      <c r="I29" s="473"/>
      <c r="J29" s="473"/>
      <c r="K29" s="474"/>
      <c r="L29" s="494">
        <v>24</v>
      </c>
      <c r="M29" s="495"/>
      <c r="N29" s="495"/>
      <c r="O29" s="495"/>
      <c r="P29" s="537"/>
      <c r="Q29" s="494">
        <v>3610</v>
      </c>
      <c r="R29" s="495"/>
      <c r="S29" s="495"/>
      <c r="T29" s="495"/>
      <c r="U29" s="495"/>
      <c r="V29" s="537"/>
      <c r="W29" s="592"/>
      <c r="X29" s="593"/>
      <c r="Y29" s="594"/>
      <c r="Z29" s="493" t="s">
        <v>178</v>
      </c>
      <c r="AA29" s="473"/>
      <c r="AB29" s="473"/>
      <c r="AC29" s="473"/>
      <c r="AD29" s="473"/>
      <c r="AE29" s="473"/>
      <c r="AF29" s="473"/>
      <c r="AG29" s="474"/>
      <c r="AH29" s="494">
        <v>666</v>
      </c>
      <c r="AI29" s="495"/>
      <c r="AJ29" s="495"/>
      <c r="AK29" s="495"/>
      <c r="AL29" s="537"/>
      <c r="AM29" s="494">
        <v>2086974</v>
      </c>
      <c r="AN29" s="495"/>
      <c r="AO29" s="495"/>
      <c r="AP29" s="495"/>
      <c r="AQ29" s="495"/>
      <c r="AR29" s="537"/>
      <c r="AS29" s="494">
        <v>3134</v>
      </c>
      <c r="AT29" s="495"/>
      <c r="AU29" s="495"/>
      <c r="AV29" s="495"/>
      <c r="AW29" s="495"/>
      <c r="AX29" s="496"/>
      <c r="AY29" s="600"/>
      <c r="AZ29" s="601"/>
      <c r="BA29" s="601"/>
      <c r="BB29" s="602"/>
      <c r="BC29" s="477" t="s">
        <v>179</v>
      </c>
      <c r="BD29" s="478"/>
      <c r="BE29" s="478"/>
      <c r="BF29" s="478"/>
      <c r="BG29" s="478"/>
      <c r="BH29" s="478"/>
      <c r="BI29" s="478"/>
      <c r="BJ29" s="478"/>
      <c r="BK29" s="478"/>
      <c r="BL29" s="478"/>
      <c r="BM29" s="479"/>
      <c r="BN29" s="443">
        <v>812616</v>
      </c>
      <c r="BO29" s="444"/>
      <c r="BP29" s="444"/>
      <c r="BQ29" s="444"/>
      <c r="BR29" s="444"/>
      <c r="BS29" s="444"/>
      <c r="BT29" s="444"/>
      <c r="BU29" s="445"/>
      <c r="BV29" s="443">
        <v>790626</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180</v>
      </c>
      <c r="X30" s="611"/>
      <c r="Y30" s="611"/>
      <c r="Z30" s="611"/>
      <c r="AA30" s="611"/>
      <c r="AB30" s="611"/>
      <c r="AC30" s="611"/>
      <c r="AD30" s="611"/>
      <c r="AE30" s="611"/>
      <c r="AF30" s="611"/>
      <c r="AG30" s="612"/>
      <c r="AH30" s="570">
        <v>98.2</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4490693</v>
      </c>
      <c r="BO30" s="563"/>
      <c r="BP30" s="563"/>
      <c r="BQ30" s="563"/>
      <c r="BR30" s="563"/>
      <c r="BS30" s="563"/>
      <c r="BT30" s="563"/>
      <c r="BU30" s="564"/>
      <c r="BV30" s="562">
        <v>4692287</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181</v>
      </c>
      <c r="D32" s="606"/>
      <c r="E32" s="606"/>
      <c r="F32" s="606"/>
      <c r="G32" s="606"/>
      <c r="H32" s="606"/>
      <c r="I32" s="606"/>
      <c r="J32" s="606"/>
      <c r="K32" s="606"/>
      <c r="L32" s="606"/>
      <c r="M32" s="606"/>
      <c r="N32" s="606"/>
      <c r="O32" s="606"/>
      <c r="P32" s="606"/>
      <c r="Q32" s="606"/>
      <c r="R32" s="606"/>
      <c r="S32" s="606"/>
      <c r="U32" s="447" t="s">
        <v>182</v>
      </c>
      <c r="V32" s="447"/>
      <c r="W32" s="447"/>
      <c r="X32" s="447"/>
      <c r="Y32" s="447"/>
      <c r="Z32" s="447"/>
      <c r="AA32" s="447"/>
      <c r="AB32" s="447"/>
      <c r="AC32" s="447"/>
      <c r="AD32" s="447"/>
      <c r="AE32" s="447"/>
      <c r="AF32" s="447"/>
      <c r="AG32" s="447"/>
      <c r="AH32" s="447"/>
      <c r="AI32" s="447"/>
      <c r="AJ32" s="447"/>
      <c r="AK32" s="447"/>
      <c r="AM32" s="447" t="s">
        <v>183</v>
      </c>
      <c r="AN32" s="447"/>
      <c r="AO32" s="447"/>
      <c r="AP32" s="447"/>
      <c r="AQ32" s="447"/>
      <c r="AR32" s="447"/>
      <c r="AS32" s="447"/>
      <c r="AT32" s="447"/>
      <c r="AU32" s="447"/>
      <c r="AV32" s="447"/>
      <c r="AW32" s="447"/>
      <c r="AX32" s="447"/>
      <c r="AY32" s="447"/>
      <c r="AZ32" s="447"/>
      <c r="BA32" s="447"/>
      <c r="BB32" s="447"/>
      <c r="BC32" s="447"/>
      <c r="BE32" s="447" t="s">
        <v>184</v>
      </c>
      <c r="BF32" s="447"/>
      <c r="BG32" s="447"/>
      <c r="BH32" s="447"/>
      <c r="BI32" s="447"/>
      <c r="BJ32" s="447"/>
      <c r="BK32" s="447"/>
      <c r="BL32" s="447"/>
      <c r="BM32" s="447"/>
      <c r="BN32" s="447"/>
      <c r="BO32" s="447"/>
      <c r="BP32" s="447"/>
      <c r="BQ32" s="447"/>
      <c r="BR32" s="447"/>
      <c r="BS32" s="447"/>
      <c r="BT32" s="447"/>
      <c r="BU32" s="447"/>
      <c r="BW32" s="447" t="s">
        <v>185</v>
      </c>
      <c r="BX32" s="447"/>
      <c r="BY32" s="447"/>
      <c r="BZ32" s="447"/>
      <c r="CA32" s="447"/>
      <c r="CB32" s="447"/>
      <c r="CC32" s="447"/>
      <c r="CD32" s="447"/>
      <c r="CE32" s="447"/>
      <c r="CF32" s="447"/>
      <c r="CG32" s="447"/>
      <c r="CH32" s="447"/>
      <c r="CI32" s="447"/>
      <c r="CJ32" s="447"/>
      <c r="CK32" s="447"/>
      <c r="CL32" s="447"/>
      <c r="CM32" s="447"/>
      <c r="CO32" s="447" t="s">
        <v>186</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187</v>
      </c>
      <c r="D33" s="467"/>
      <c r="E33" s="432" t="s">
        <v>188</v>
      </c>
      <c r="F33" s="432"/>
      <c r="G33" s="432"/>
      <c r="H33" s="432"/>
      <c r="I33" s="432"/>
      <c r="J33" s="432"/>
      <c r="K33" s="432"/>
      <c r="L33" s="432"/>
      <c r="M33" s="432"/>
      <c r="N33" s="432"/>
      <c r="O33" s="432"/>
      <c r="P33" s="432"/>
      <c r="Q33" s="432"/>
      <c r="R33" s="432"/>
      <c r="S33" s="432"/>
      <c r="T33" s="194"/>
      <c r="U33" s="467" t="s">
        <v>187</v>
      </c>
      <c r="V33" s="467"/>
      <c r="W33" s="432" t="s">
        <v>188</v>
      </c>
      <c r="X33" s="432"/>
      <c r="Y33" s="432"/>
      <c r="Z33" s="432"/>
      <c r="AA33" s="432"/>
      <c r="AB33" s="432"/>
      <c r="AC33" s="432"/>
      <c r="AD33" s="432"/>
      <c r="AE33" s="432"/>
      <c r="AF33" s="432"/>
      <c r="AG33" s="432"/>
      <c r="AH33" s="432"/>
      <c r="AI33" s="432"/>
      <c r="AJ33" s="432"/>
      <c r="AK33" s="432"/>
      <c r="AL33" s="194"/>
      <c r="AM33" s="467" t="s">
        <v>187</v>
      </c>
      <c r="AN33" s="467"/>
      <c r="AO33" s="432" t="s">
        <v>188</v>
      </c>
      <c r="AP33" s="432"/>
      <c r="AQ33" s="432"/>
      <c r="AR33" s="432"/>
      <c r="AS33" s="432"/>
      <c r="AT33" s="432"/>
      <c r="AU33" s="432"/>
      <c r="AV33" s="432"/>
      <c r="AW33" s="432"/>
      <c r="AX33" s="432"/>
      <c r="AY33" s="432"/>
      <c r="AZ33" s="432"/>
      <c r="BA33" s="432"/>
      <c r="BB33" s="432"/>
      <c r="BC33" s="432"/>
      <c r="BD33" s="195"/>
      <c r="BE33" s="432" t="s">
        <v>189</v>
      </c>
      <c r="BF33" s="432"/>
      <c r="BG33" s="432" t="s">
        <v>190</v>
      </c>
      <c r="BH33" s="432"/>
      <c r="BI33" s="432"/>
      <c r="BJ33" s="432"/>
      <c r="BK33" s="432"/>
      <c r="BL33" s="432"/>
      <c r="BM33" s="432"/>
      <c r="BN33" s="432"/>
      <c r="BO33" s="432"/>
      <c r="BP33" s="432"/>
      <c r="BQ33" s="432"/>
      <c r="BR33" s="432"/>
      <c r="BS33" s="432"/>
      <c r="BT33" s="432"/>
      <c r="BU33" s="432"/>
      <c r="BV33" s="195"/>
      <c r="BW33" s="467" t="s">
        <v>189</v>
      </c>
      <c r="BX33" s="467"/>
      <c r="BY33" s="432" t="s">
        <v>191</v>
      </c>
      <c r="BZ33" s="432"/>
      <c r="CA33" s="432"/>
      <c r="CB33" s="432"/>
      <c r="CC33" s="432"/>
      <c r="CD33" s="432"/>
      <c r="CE33" s="432"/>
      <c r="CF33" s="432"/>
      <c r="CG33" s="432"/>
      <c r="CH33" s="432"/>
      <c r="CI33" s="432"/>
      <c r="CJ33" s="432"/>
      <c r="CK33" s="432"/>
      <c r="CL33" s="432"/>
      <c r="CM33" s="432"/>
      <c r="CN33" s="194"/>
      <c r="CO33" s="467" t="s">
        <v>187</v>
      </c>
      <c r="CP33" s="467"/>
      <c r="CQ33" s="432" t="s">
        <v>192</v>
      </c>
      <c r="CR33" s="432"/>
      <c r="CS33" s="432"/>
      <c r="CT33" s="432"/>
      <c r="CU33" s="432"/>
      <c r="CV33" s="432"/>
      <c r="CW33" s="432"/>
      <c r="CX33" s="432"/>
      <c r="CY33" s="432"/>
      <c r="CZ33" s="432"/>
      <c r="DA33" s="432"/>
      <c r="DB33" s="432"/>
      <c r="DC33" s="432"/>
      <c r="DD33" s="432"/>
      <c r="DE33" s="432"/>
      <c r="DF33" s="194"/>
      <c r="DG33" s="632" t="s">
        <v>193</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8</v>
      </c>
      <c r="V34" s="633"/>
      <c r="W34" s="634" t="str">
        <f>IF('各会計、関係団体の財政状況及び健全化判断比率'!B28="","",'各会計、関係団体の財政状況及び健全化判断比率'!B28)</f>
        <v>大館市国民健康保険特別会計</v>
      </c>
      <c r="X34" s="634"/>
      <c r="Y34" s="634"/>
      <c r="Z34" s="634"/>
      <c r="AA34" s="634"/>
      <c r="AB34" s="634"/>
      <c r="AC34" s="634"/>
      <c r="AD34" s="634"/>
      <c r="AE34" s="634"/>
      <c r="AF34" s="634"/>
      <c r="AG34" s="634"/>
      <c r="AH34" s="634"/>
      <c r="AI34" s="634"/>
      <c r="AJ34" s="634"/>
      <c r="AK34" s="634"/>
      <c r="AL34" s="169"/>
      <c r="AM34" s="633">
        <f>IF(AO34="","",MAX(C34:D43,U34:V43)+1)</f>
        <v>12</v>
      </c>
      <c r="AN34" s="633"/>
      <c r="AO34" s="634" t="str">
        <f>IF('各会計、関係団体の財政状況及び健全化判断比率'!B32="","",'各会計、関係団体の財政状況及び健全化判断比率'!B32)</f>
        <v>大館市水道事業会計</v>
      </c>
      <c r="AP34" s="634"/>
      <c r="AQ34" s="634"/>
      <c r="AR34" s="634"/>
      <c r="AS34" s="634"/>
      <c r="AT34" s="634"/>
      <c r="AU34" s="634"/>
      <c r="AV34" s="634"/>
      <c r="AW34" s="634"/>
      <c r="AX34" s="634"/>
      <c r="AY34" s="634"/>
      <c r="AZ34" s="634"/>
      <c r="BA34" s="634"/>
      <c r="BB34" s="634"/>
      <c r="BC34" s="634"/>
      <c r="BD34" s="169"/>
      <c r="BE34" s="633">
        <f>IF(BG34="","",MAX(C34:D43,U34:V43,AM34:AN43)+1)</f>
        <v>16</v>
      </c>
      <c r="BF34" s="633"/>
      <c r="BG34" s="634" t="str">
        <f>IF('各会計、関係団体の財政状況及び健全化判断比率'!B36="","",'各会計、関係団体の財政状況及び健全化判断比率'!B36)</f>
        <v>大館市公設総合地方卸売市場特別会計</v>
      </c>
      <c r="BH34" s="634"/>
      <c r="BI34" s="634"/>
      <c r="BJ34" s="634"/>
      <c r="BK34" s="634"/>
      <c r="BL34" s="634"/>
      <c r="BM34" s="634"/>
      <c r="BN34" s="634"/>
      <c r="BO34" s="634"/>
      <c r="BP34" s="634"/>
      <c r="BQ34" s="634"/>
      <c r="BR34" s="634"/>
      <c r="BS34" s="634"/>
      <c r="BT34" s="634"/>
      <c r="BU34" s="634"/>
      <c r="BV34" s="169"/>
      <c r="BW34" s="633">
        <f>IF(BY34="","",MAX(C34:D43,U34:V43,AM34:AN43,BE34:BF43)+1)</f>
        <v>19</v>
      </c>
      <c r="BX34" s="633"/>
      <c r="BY34" s="634" t="str">
        <f>IF('各会計、関係団体の財政状況及び健全化判断比率'!B68="","",'各会計、関係団体の財政状況及び健全化判断比率'!B68)</f>
        <v>秋田県市町村総合事務組合（一般会計）</v>
      </c>
      <c r="BZ34" s="634"/>
      <c r="CA34" s="634"/>
      <c r="CB34" s="634"/>
      <c r="CC34" s="634"/>
      <c r="CD34" s="634"/>
      <c r="CE34" s="634"/>
      <c r="CF34" s="634"/>
      <c r="CG34" s="634"/>
      <c r="CH34" s="634"/>
      <c r="CI34" s="634"/>
      <c r="CJ34" s="634"/>
      <c r="CK34" s="634"/>
      <c r="CL34" s="634"/>
      <c r="CM34" s="634"/>
      <c r="CN34" s="169"/>
      <c r="CO34" s="633">
        <f>IF(CQ34="","",MAX(C34:D43,U34:V43,AM34:AN43,BE34:BF43,BW34:BX43)+1)</f>
        <v>24</v>
      </c>
      <c r="CP34" s="633"/>
      <c r="CQ34" s="634" t="str">
        <f>IF('各会計、関係団体の財政状況及び健全化判断比率'!BS7="","",'各会計、関係団体の財政状況及び健全化判断比率'!BS7)</f>
        <v>県北環境保全センター</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15">
      <c r="A35" s="169"/>
      <c r="B35" s="193"/>
      <c r="C35" s="633">
        <f>IF(E35="","",C34+1)</f>
        <v>2</v>
      </c>
      <c r="D35" s="633"/>
      <c r="E35" s="634" t="str">
        <f>IF('各会計、関係団体の財政状況及び健全化判断比率'!B8="","",'各会計、関係団体の財政状況及び健全化判断比率'!B8)</f>
        <v>大館市小規模水道等事業特別会計</v>
      </c>
      <c r="F35" s="634"/>
      <c r="G35" s="634"/>
      <c r="H35" s="634"/>
      <c r="I35" s="634"/>
      <c r="J35" s="634"/>
      <c r="K35" s="634"/>
      <c r="L35" s="634"/>
      <c r="M35" s="634"/>
      <c r="N35" s="634"/>
      <c r="O35" s="634"/>
      <c r="P35" s="634"/>
      <c r="Q35" s="634"/>
      <c r="R35" s="634"/>
      <c r="S35" s="634"/>
      <c r="T35" s="169"/>
      <c r="U35" s="633">
        <f>IF(W35="","",U34+1)</f>
        <v>9</v>
      </c>
      <c r="V35" s="633"/>
      <c r="W35" s="634" t="str">
        <f>IF('各会計、関係団体の財政状況及び健全化判断比率'!B29="","",'各会計、関係団体の財政状況及び健全化判断比率'!B29)</f>
        <v>大館市後期高齢者医療特別会計</v>
      </c>
      <c r="X35" s="634"/>
      <c r="Y35" s="634"/>
      <c r="Z35" s="634"/>
      <c r="AA35" s="634"/>
      <c r="AB35" s="634"/>
      <c r="AC35" s="634"/>
      <c r="AD35" s="634"/>
      <c r="AE35" s="634"/>
      <c r="AF35" s="634"/>
      <c r="AG35" s="634"/>
      <c r="AH35" s="634"/>
      <c r="AI35" s="634"/>
      <c r="AJ35" s="634"/>
      <c r="AK35" s="634"/>
      <c r="AL35" s="169"/>
      <c r="AM35" s="633">
        <f t="shared" ref="AM35:AM43" si="0">IF(AO35="","",AM34+1)</f>
        <v>13</v>
      </c>
      <c r="AN35" s="633"/>
      <c r="AO35" s="634" t="str">
        <f>IF('各会計、関係団体の財政状況及び健全化判断比率'!B33="","",'各会計、関係団体の財政状況及び健全化判断比率'!B33)</f>
        <v>大館市工業用水道事業会計</v>
      </c>
      <c r="AP35" s="634"/>
      <c r="AQ35" s="634"/>
      <c r="AR35" s="634"/>
      <c r="AS35" s="634"/>
      <c r="AT35" s="634"/>
      <c r="AU35" s="634"/>
      <c r="AV35" s="634"/>
      <c r="AW35" s="634"/>
      <c r="AX35" s="634"/>
      <c r="AY35" s="634"/>
      <c r="AZ35" s="634"/>
      <c r="BA35" s="634"/>
      <c r="BB35" s="634"/>
      <c r="BC35" s="634"/>
      <c r="BD35" s="169"/>
      <c r="BE35" s="633">
        <f t="shared" ref="BE35:BE43" si="1">IF(BG35="","",BE34+1)</f>
        <v>17</v>
      </c>
      <c r="BF35" s="633"/>
      <c r="BG35" s="634" t="str">
        <f>IF('各会計、関係団体の財政状況及び健全化判断比率'!B37="","",'各会計、関係団体の財政状況及び健全化判断比率'!B37)</f>
        <v>大館市農業集落排水事業特別会計</v>
      </c>
      <c r="BH35" s="634"/>
      <c r="BI35" s="634"/>
      <c r="BJ35" s="634"/>
      <c r="BK35" s="634"/>
      <c r="BL35" s="634"/>
      <c r="BM35" s="634"/>
      <c r="BN35" s="634"/>
      <c r="BO35" s="634"/>
      <c r="BP35" s="634"/>
      <c r="BQ35" s="634"/>
      <c r="BR35" s="634"/>
      <c r="BS35" s="634"/>
      <c r="BT35" s="634"/>
      <c r="BU35" s="634"/>
      <c r="BV35" s="169"/>
      <c r="BW35" s="633">
        <f t="shared" ref="BW35:BW43" si="2">IF(BY35="","",BW34+1)</f>
        <v>20</v>
      </c>
      <c r="BX35" s="633"/>
      <c r="BY35" s="634" t="str">
        <f>IF('各会計、関係団体の財政状況及び健全化判断比率'!B69="","",'各会計、関係団体の財政状況及び健全化判断比率'!B69)</f>
        <v>秋田県市町村総合事務組合（交通災害共済事業等特別会計）</v>
      </c>
      <c r="BZ35" s="634"/>
      <c r="CA35" s="634"/>
      <c r="CB35" s="634"/>
      <c r="CC35" s="634"/>
      <c r="CD35" s="634"/>
      <c r="CE35" s="634"/>
      <c r="CF35" s="634"/>
      <c r="CG35" s="634"/>
      <c r="CH35" s="634"/>
      <c r="CI35" s="634"/>
      <c r="CJ35" s="634"/>
      <c r="CK35" s="634"/>
      <c r="CL35" s="634"/>
      <c r="CM35" s="634"/>
      <c r="CN35" s="169"/>
      <c r="CO35" s="633">
        <f t="shared" ref="CO35:CO43" si="3">IF(CQ35="","",CO34+1)</f>
        <v>25</v>
      </c>
      <c r="CP35" s="633"/>
      <c r="CQ35" s="634" t="str">
        <f>IF('各会計、関係団体の財政状況及び健全化判断比率'!BS8="","",'各会計、関係団体の財政状況及び健全化判断比率'!BS8)</f>
        <v>大館市文教振興事業団</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f>IF(E36="","",C35+1)</f>
        <v>3</v>
      </c>
      <c r="D36" s="633"/>
      <c r="E36" s="634" t="str">
        <f>IF('各会計、関係団体の財政状況及び健全化判断比率'!B9="","",'各会計、関係団体の財政状況及び健全化判断比率'!B9)</f>
        <v>大館市休日夜間急患センター特別会計</v>
      </c>
      <c r="F36" s="634"/>
      <c r="G36" s="634"/>
      <c r="H36" s="634"/>
      <c r="I36" s="634"/>
      <c r="J36" s="634"/>
      <c r="K36" s="634"/>
      <c r="L36" s="634"/>
      <c r="M36" s="634"/>
      <c r="N36" s="634"/>
      <c r="O36" s="634"/>
      <c r="P36" s="634"/>
      <c r="Q36" s="634"/>
      <c r="R36" s="634"/>
      <c r="S36" s="634"/>
      <c r="T36" s="169"/>
      <c r="U36" s="633">
        <f t="shared" ref="U36:U43" si="4">IF(W36="","",U35+1)</f>
        <v>10</v>
      </c>
      <c r="V36" s="633"/>
      <c r="W36" s="634" t="str">
        <f>IF('各会計、関係団体の財政状況及び健全化判断比率'!B30="","",'各会計、関係団体の財政状況及び健全化判断比率'!B30)</f>
        <v>大館市介護保険特別会計</v>
      </c>
      <c r="X36" s="634"/>
      <c r="Y36" s="634"/>
      <c r="Z36" s="634"/>
      <c r="AA36" s="634"/>
      <c r="AB36" s="634"/>
      <c r="AC36" s="634"/>
      <c r="AD36" s="634"/>
      <c r="AE36" s="634"/>
      <c r="AF36" s="634"/>
      <c r="AG36" s="634"/>
      <c r="AH36" s="634"/>
      <c r="AI36" s="634"/>
      <c r="AJ36" s="634"/>
      <c r="AK36" s="634"/>
      <c r="AL36" s="169"/>
      <c r="AM36" s="633">
        <f t="shared" si="0"/>
        <v>14</v>
      </c>
      <c r="AN36" s="633"/>
      <c r="AO36" s="634" t="str">
        <f>IF('各会計、関係団体の財政状況及び健全化判断比率'!B34="","",'各会計、関係団体の財政状況及び健全化判断比率'!B34)</f>
        <v>大館市下水道事業会計</v>
      </c>
      <c r="AP36" s="634"/>
      <c r="AQ36" s="634"/>
      <c r="AR36" s="634"/>
      <c r="AS36" s="634"/>
      <c r="AT36" s="634"/>
      <c r="AU36" s="634"/>
      <c r="AV36" s="634"/>
      <c r="AW36" s="634"/>
      <c r="AX36" s="634"/>
      <c r="AY36" s="634"/>
      <c r="AZ36" s="634"/>
      <c r="BA36" s="634"/>
      <c r="BB36" s="634"/>
      <c r="BC36" s="634"/>
      <c r="BD36" s="169"/>
      <c r="BE36" s="633">
        <f t="shared" si="1"/>
        <v>18</v>
      </c>
      <c r="BF36" s="633"/>
      <c r="BG36" s="634" t="str">
        <f>IF('各会計、関係団体の財政状況及び健全化判断比率'!B38="","",'各会計、関係団体の財政状況及び健全化判断比率'!B38)</f>
        <v>大館市戸別浄化槽整備事業特別会計</v>
      </c>
      <c r="BH36" s="634"/>
      <c r="BI36" s="634"/>
      <c r="BJ36" s="634"/>
      <c r="BK36" s="634"/>
      <c r="BL36" s="634"/>
      <c r="BM36" s="634"/>
      <c r="BN36" s="634"/>
      <c r="BO36" s="634"/>
      <c r="BP36" s="634"/>
      <c r="BQ36" s="634"/>
      <c r="BR36" s="634"/>
      <c r="BS36" s="634"/>
      <c r="BT36" s="634"/>
      <c r="BU36" s="634"/>
      <c r="BV36" s="169"/>
      <c r="BW36" s="633">
        <f t="shared" si="2"/>
        <v>21</v>
      </c>
      <c r="BX36" s="633"/>
      <c r="BY36" s="634" t="str">
        <f>IF('各会計、関係団体の財政状況及び健全化判断比率'!B70="","",'各会計、関係団体の財政状況及び健全化判断比率'!B70)</f>
        <v>秋田県市町村会館管理組合（一般会計）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f>IF(E37="","",C36+1)</f>
        <v>4</v>
      </c>
      <c r="D37" s="633"/>
      <c r="E37" s="634" t="str">
        <f>IF('各会計、関係団体の財政状況及び健全化判断比率'!B10="","",'各会計、関係団体の財政状況及び健全化判断比率'!B10)</f>
        <v>大館市温泉開発特別会計</v>
      </c>
      <c r="F37" s="634"/>
      <c r="G37" s="634"/>
      <c r="H37" s="634"/>
      <c r="I37" s="634"/>
      <c r="J37" s="634"/>
      <c r="K37" s="634"/>
      <c r="L37" s="634"/>
      <c r="M37" s="634"/>
      <c r="N37" s="634"/>
      <c r="O37" s="634"/>
      <c r="P37" s="634"/>
      <c r="Q37" s="634"/>
      <c r="R37" s="634"/>
      <c r="S37" s="634"/>
      <c r="T37" s="169"/>
      <c r="U37" s="633">
        <f t="shared" si="4"/>
        <v>11</v>
      </c>
      <c r="V37" s="633"/>
      <c r="W37" s="634" t="str">
        <f>IF('各会計、関係団体の財政状況及び健全化判断比率'!B31="","",'各会計、関係団体の財政状況及び健全化判断比率'!B31)</f>
        <v>大館市介護サービス事業特別会計</v>
      </c>
      <c r="X37" s="634"/>
      <c r="Y37" s="634"/>
      <c r="Z37" s="634"/>
      <c r="AA37" s="634"/>
      <c r="AB37" s="634"/>
      <c r="AC37" s="634"/>
      <c r="AD37" s="634"/>
      <c r="AE37" s="634"/>
      <c r="AF37" s="634"/>
      <c r="AG37" s="634"/>
      <c r="AH37" s="634"/>
      <c r="AI37" s="634"/>
      <c r="AJ37" s="634"/>
      <c r="AK37" s="634"/>
      <c r="AL37" s="169"/>
      <c r="AM37" s="633">
        <f t="shared" si="0"/>
        <v>15</v>
      </c>
      <c r="AN37" s="633"/>
      <c r="AO37" s="634" t="str">
        <f>IF('各会計、関係団体の財政状況及び健全化判断比率'!B35="","",'各会計、関係団体の財政状況及び健全化判断比率'!B35)</f>
        <v>大館市病院事業会計</v>
      </c>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22</v>
      </c>
      <c r="BX37" s="633"/>
      <c r="BY37" s="634" t="str">
        <f>IF('各会計、関係団体の財政状況及び健全化判断比率'!B71="","",'各会計、関係団体の財政状況及び健全化判断比率'!B71)</f>
        <v>秋田県後期高齢者医療広域連合（一般会計）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f t="shared" ref="C38:C43" si="5">IF(E38="","",C37+1)</f>
        <v>5</v>
      </c>
      <c r="D38" s="633"/>
      <c r="E38" s="634" t="str">
        <f>IF('各会計、関係団体の財政状況及び健全化判断比率'!B11="","",'各会計、関係団体の財政状況及び健全化判断比率'!B11)</f>
        <v>大館市奨学資金特別会計</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23</v>
      </c>
      <c r="BX38" s="633"/>
      <c r="BY38" s="634" t="str">
        <f>IF('各会計、関係団体の財政状況及び健全化判断比率'!B72="","",'各会計、関係団体の財政状況及び健全化判断比率'!B72)</f>
        <v>秋田県後期高齢者医療広域連合（後期高齢者医療特別会計）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f t="shared" si="5"/>
        <v>6</v>
      </c>
      <c r="D39" s="633"/>
      <c r="E39" s="634" t="str">
        <f>IF('各会計、関係団体の財政状況及び健全化判断比率'!B12="","",'各会計、関係団体の財政状況及び健全化判断比率'!B12)</f>
        <v>大館市都市計画事業特別会計</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t="str">
        <f t="shared" si="2"/>
        <v/>
      </c>
      <c r="BX39" s="633"/>
      <c r="BY39" s="634" t="str">
        <f>IF('各会計、関係団体の財政状況及び健全化判断比率'!B73="","",'各会計、関係団体の財政状況及び健全化判断比率'!B73)</f>
        <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f t="shared" si="5"/>
        <v>7</v>
      </c>
      <c r="D40" s="633"/>
      <c r="E40" s="634" t="str">
        <f>IF('各会計、関係団体の財政状況及び健全化判断比率'!B13="","",'各会計、関係団体の財政状況及び健全化判断比率'!B13)</f>
        <v>大館市土地取得特別会計</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t="str">
        <f t="shared" si="2"/>
        <v/>
      </c>
      <c r="BX40" s="633"/>
      <c r="BY40" s="634" t="str">
        <f>IF('各会計、関係団体の財政状況及び健全化判断比率'!B74="","",'各会計、関係団体の財政状況及び健全化判断比率'!B74)</f>
        <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194</v>
      </c>
      <c r="E46" s="636" t="s">
        <v>195</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196</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197</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198</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199</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200</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201</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202</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X8daq2+mPAmjL2wT6bM8TnDq+oQSpO6YGLa6H/w5l4fEkPwQZwRyvcN7LWIKYE+omKU+ZMGH1XvWomcxBIMvzA==" saltValue="jpxL88AguogkPn1QbEeK2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EM49"/>
  <sheetViews>
    <sheetView showGridLines="0" zoomScaleNormal="10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203</v>
      </c>
      <c r="DI1" s="639"/>
      <c r="DJ1" s="639"/>
      <c r="DK1" s="639"/>
      <c r="DL1" s="639"/>
      <c r="DM1" s="639"/>
      <c r="DN1" s="640"/>
      <c r="DO1" s="202"/>
      <c r="DP1" s="638" t="s">
        <v>204</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206</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207</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208</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209</v>
      </c>
      <c r="S4" s="642"/>
      <c r="T4" s="642"/>
      <c r="U4" s="642"/>
      <c r="V4" s="642"/>
      <c r="W4" s="642"/>
      <c r="X4" s="642"/>
      <c r="Y4" s="643"/>
      <c r="Z4" s="641" t="s">
        <v>210</v>
      </c>
      <c r="AA4" s="642"/>
      <c r="AB4" s="642"/>
      <c r="AC4" s="643"/>
      <c r="AD4" s="641" t="s">
        <v>211</v>
      </c>
      <c r="AE4" s="642"/>
      <c r="AF4" s="642"/>
      <c r="AG4" s="642"/>
      <c r="AH4" s="642"/>
      <c r="AI4" s="642"/>
      <c r="AJ4" s="642"/>
      <c r="AK4" s="643"/>
      <c r="AL4" s="641" t="s">
        <v>210</v>
      </c>
      <c r="AM4" s="642"/>
      <c r="AN4" s="642"/>
      <c r="AO4" s="643"/>
      <c r="AP4" s="644" t="s">
        <v>212</v>
      </c>
      <c r="AQ4" s="644"/>
      <c r="AR4" s="644"/>
      <c r="AS4" s="644"/>
      <c r="AT4" s="644"/>
      <c r="AU4" s="644"/>
      <c r="AV4" s="644"/>
      <c r="AW4" s="644"/>
      <c r="AX4" s="644"/>
      <c r="AY4" s="644"/>
      <c r="AZ4" s="644"/>
      <c r="BA4" s="644"/>
      <c r="BB4" s="644"/>
      <c r="BC4" s="644"/>
      <c r="BD4" s="644"/>
      <c r="BE4" s="644"/>
      <c r="BF4" s="644"/>
      <c r="BG4" s="644" t="s">
        <v>213</v>
      </c>
      <c r="BH4" s="644"/>
      <c r="BI4" s="644"/>
      <c r="BJ4" s="644"/>
      <c r="BK4" s="644"/>
      <c r="BL4" s="644"/>
      <c r="BM4" s="644"/>
      <c r="BN4" s="644"/>
      <c r="BO4" s="644" t="s">
        <v>210</v>
      </c>
      <c r="BP4" s="644"/>
      <c r="BQ4" s="644"/>
      <c r="BR4" s="644"/>
      <c r="BS4" s="644" t="s">
        <v>214</v>
      </c>
      <c r="BT4" s="644"/>
      <c r="BU4" s="644"/>
      <c r="BV4" s="644"/>
      <c r="BW4" s="644"/>
      <c r="BX4" s="644"/>
      <c r="BY4" s="644"/>
      <c r="BZ4" s="644"/>
      <c r="CA4" s="644"/>
      <c r="CB4" s="644"/>
      <c r="CD4" s="641" t="s">
        <v>215</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216</v>
      </c>
      <c r="C5" s="646"/>
      <c r="D5" s="646"/>
      <c r="E5" s="646"/>
      <c r="F5" s="646"/>
      <c r="G5" s="646"/>
      <c r="H5" s="646"/>
      <c r="I5" s="646"/>
      <c r="J5" s="646"/>
      <c r="K5" s="646"/>
      <c r="L5" s="646"/>
      <c r="M5" s="646"/>
      <c r="N5" s="646"/>
      <c r="O5" s="646"/>
      <c r="P5" s="646"/>
      <c r="Q5" s="647"/>
      <c r="R5" s="648">
        <v>7980956</v>
      </c>
      <c r="S5" s="649"/>
      <c r="T5" s="649"/>
      <c r="U5" s="649"/>
      <c r="V5" s="649"/>
      <c r="W5" s="649"/>
      <c r="X5" s="649"/>
      <c r="Y5" s="650"/>
      <c r="Z5" s="651">
        <v>18</v>
      </c>
      <c r="AA5" s="651"/>
      <c r="AB5" s="651"/>
      <c r="AC5" s="651"/>
      <c r="AD5" s="652">
        <v>7980833</v>
      </c>
      <c r="AE5" s="652"/>
      <c r="AF5" s="652"/>
      <c r="AG5" s="652"/>
      <c r="AH5" s="652"/>
      <c r="AI5" s="652"/>
      <c r="AJ5" s="652"/>
      <c r="AK5" s="652"/>
      <c r="AL5" s="653">
        <v>35.200000000000003</v>
      </c>
      <c r="AM5" s="654"/>
      <c r="AN5" s="654"/>
      <c r="AO5" s="655"/>
      <c r="AP5" s="645" t="s">
        <v>217</v>
      </c>
      <c r="AQ5" s="646"/>
      <c r="AR5" s="646"/>
      <c r="AS5" s="646"/>
      <c r="AT5" s="646"/>
      <c r="AU5" s="646"/>
      <c r="AV5" s="646"/>
      <c r="AW5" s="646"/>
      <c r="AX5" s="646"/>
      <c r="AY5" s="646"/>
      <c r="AZ5" s="646"/>
      <c r="BA5" s="646"/>
      <c r="BB5" s="646"/>
      <c r="BC5" s="646"/>
      <c r="BD5" s="646"/>
      <c r="BE5" s="646"/>
      <c r="BF5" s="647"/>
      <c r="BG5" s="659">
        <v>7977311</v>
      </c>
      <c r="BH5" s="660"/>
      <c r="BI5" s="660"/>
      <c r="BJ5" s="660"/>
      <c r="BK5" s="660"/>
      <c r="BL5" s="660"/>
      <c r="BM5" s="660"/>
      <c r="BN5" s="661"/>
      <c r="BO5" s="662">
        <v>100</v>
      </c>
      <c r="BP5" s="662"/>
      <c r="BQ5" s="662"/>
      <c r="BR5" s="662"/>
      <c r="BS5" s="663">
        <v>163756</v>
      </c>
      <c r="BT5" s="663"/>
      <c r="BU5" s="663"/>
      <c r="BV5" s="663"/>
      <c r="BW5" s="663"/>
      <c r="BX5" s="663"/>
      <c r="BY5" s="663"/>
      <c r="BZ5" s="663"/>
      <c r="CA5" s="663"/>
      <c r="CB5" s="667"/>
      <c r="CD5" s="641" t="s">
        <v>212</v>
      </c>
      <c r="CE5" s="642"/>
      <c r="CF5" s="642"/>
      <c r="CG5" s="642"/>
      <c r="CH5" s="642"/>
      <c r="CI5" s="642"/>
      <c r="CJ5" s="642"/>
      <c r="CK5" s="642"/>
      <c r="CL5" s="642"/>
      <c r="CM5" s="642"/>
      <c r="CN5" s="642"/>
      <c r="CO5" s="642"/>
      <c r="CP5" s="642"/>
      <c r="CQ5" s="643"/>
      <c r="CR5" s="641" t="s">
        <v>218</v>
      </c>
      <c r="CS5" s="642"/>
      <c r="CT5" s="642"/>
      <c r="CU5" s="642"/>
      <c r="CV5" s="642"/>
      <c r="CW5" s="642"/>
      <c r="CX5" s="642"/>
      <c r="CY5" s="643"/>
      <c r="CZ5" s="641" t="s">
        <v>210</v>
      </c>
      <c r="DA5" s="642"/>
      <c r="DB5" s="642"/>
      <c r="DC5" s="643"/>
      <c r="DD5" s="641" t="s">
        <v>219</v>
      </c>
      <c r="DE5" s="642"/>
      <c r="DF5" s="642"/>
      <c r="DG5" s="642"/>
      <c r="DH5" s="642"/>
      <c r="DI5" s="642"/>
      <c r="DJ5" s="642"/>
      <c r="DK5" s="642"/>
      <c r="DL5" s="642"/>
      <c r="DM5" s="642"/>
      <c r="DN5" s="642"/>
      <c r="DO5" s="642"/>
      <c r="DP5" s="643"/>
      <c r="DQ5" s="641" t="s">
        <v>220</v>
      </c>
      <c r="DR5" s="642"/>
      <c r="DS5" s="642"/>
      <c r="DT5" s="642"/>
      <c r="DU5" s="642"/>
      <c r="DV5" s="642"/>
      <c r="DW5" s="642"/>
      <c r="DX5" s="642"/>
      <c r="DY5" s="642"/>
      <c r="DZ5" s="642"/>
      <c r="EA5" s="642"/>
      <c r="EB5" s="642"/>
      <c r="EC5" s="643"/>
    </row>
    <row r="6" spans="2:143" ht="11.25" customHeight="1" x14ac:dyDescent="0.15">
      <c r="B6" s="656" t="s">
        <v>221</v>
      </c>
      <c r="C6" s="657"/>
      <c r="D6" s="657"/>
      <c r="E6" s="657"/>
      <c r="F6" s="657"/>
      <c r="G6" s="657"/>
      <c r="H6" s="657"/>
      <c r="I6" s="657"/>
      <c r="J6" s="657"/>
      <c r="K6" s="657"/>
      <c r="L6" s="657"/>
      <c r="M6" s="657"/>
      <c r="N6" s="657"/>
      <c r="O6" s="657"/>
      <c r="P6" s="657"/>
      <c r="Q6" s="658"/>
      <c r="R6" s="659">
        <v>422847</v>
      </c>
      <c r="S6" s="660"/>
      <c r="T6" s="660"/>
      <c r="U6" s="660"/>
      <c r="V6" s="660"/>
      <c r="W6" s="660"/>
      <c r="X6" s="660"/>
      <c r="Y6" s="661"/>
      <c r="Z6" s="662">
        <v>1</v>
      </c>
      <c r="AA6" s="662"/>
      <c r="AB6" s="662"/>
      <c r="AC6" s="662"/>
      <c r="AD6" s="663">
        <v>422847</v>
      </c>
      <c r="AE6" s="663"/>
      <c r="AF6" s="663"/>
      <c r="AG6" s="663"/>
      <c r="AH6" s="663"/>
      <c r="AI6" s="663"/>
      <c r="AJ6" s="663"/>
      <c r="AK6" s="663"/>
      <c r="AL6" s="664">
        <v>1.9</v>
      </c>
      <c r="AM6" s="665"/>
      <c r="AN6" s="665"/>
      <c r="AO6" s="666"/>
      <c r="AP6" s="656" t="s">
        <v>222</v>
      </c>
      <c r="AQ6" s="657"/>
      <c r="AR6" s="657"/>
      <c r="AS6" s="657"/>
      <c r="AT6" s="657"/>
      <c r="AU6" s="657"/>
      <c r="AV6" s="657"/>
      <c r="AW6" s="657"/>
      <c r="AX6" s="657"/>
      <c r="AY6" s="657"/>
      <c r="AZ6" s="657"/>
      <c r="BA6" s="657"/>
      <c r="BB6" s="657"/>
      <c r="BC6" s="657"/>
      <c r="BD6" s="657"/>
      <c r="BE6" s="657"/>
      <c r="BF6" s="658"/>
      <c r="BG6" s="659">
        <v>7977311</v>
      </c>
      <c r="BH6" s="660"/>
      <c r="BI6" s="660"/>
      <c r="BJ6" s="660"/>
      <c r="BK6" s="660"/>
      <c r="BL6" s="660"/>
      <c r="BM6" s="660"/>
      <c r="BN6" s="661"/>
      <c r="BO6" s="662">
        <v>100</v>
      </c>
      <c r="BP6" s="662"/>
      <c r="BQ6" s="662"/>
      <c r="BR6" s="662"/>
      <c r="BS6" s="663">
        <v>163756</v>
      </c>
      <c r="BT6" s="663"/>
      <c r="BU6" s="663"/>
      <c r="BV6" s="663"/>
      <c r="BW6" s="663"/>
      <c r="BX6" s="663"/>
      <c r="BY6" s="663"/>
      <c r="BZ6" s="663"/>
      <c r="CA6" s="663"/>
      <c r="CB6" s="667"/>
      <c r="CD6" s="645" t="s">
        <v>223</v>
      </c>
      <c r="CE6" s="646"/>
      <c r="CF6" s="646"/>
      <c r="CG6" s="646"/>
      <c r="CH6" s="646"/>
      <c r="CI6" s="646"/>
      <c r="CJ6" s="646"/>
      <c r="CK6" s="646"/>
      <c r="CL6" s="646"/>
      <c r="CM6" s="646"/>
      <c r="CN6" s="646"/>
      <c r="CO6" s="646"/>
      <c r="CP6" s="646"/>
      <c r="CQ6" s="647"/>
      <c r="CR6" s="659">
        <v>261495</v>
      </c>
      <c r="CS6" s="660"/>
      <c r="CT6" s="660"/>
      <c r="CU6" s="660"/>
      <c r="CV6" s="660"/>
      <c r="CW6" s="660"/>
      <c r="CX6" s="660"/>
      <c r="CY6" s="661"/>
      <c r="CZ6" s="653">
        <v>0.6</v>
      </c>
      <c r="DA6" s="654"/>
      <c r="DB6" s="654"/>
      <c r="DC6" s="670"/>
      <c r="DD6" s="668" t="s">
        <v>122</v>
      </c>
      <c r="DE6" s="660"/>
      <c r="DF6" s="660"/>
      <c r="DG6" s="660"/>
      <c r="DH6" s="660"/>
      <c r="DI6" s="660"/>
      <c r="DJ6" s="660"/>
      <c r="DK6" s="660"/>
      <c r="DL6" s="660"/>
      <c r="DM6" s="660"/>
      <c r="DN6" s="660"/>
      <c r="DO6" s="660"/>
      <c r="DP6" s="661"/>
      <c r="DQ6" s="668">
        <v>261495</v>
      </c>
      <c r="DR6" s="660"/>
      <c r="DS6" s="660"/>
      <c r="DT6" s="660"/>
      <c r="DU6" s="660"/>
      <c r="DV6" s="660"/>
      <c r="DW6" s="660"/>
      <c r="DX6" s="660"/>
      <c r="DY6" s="660"/>
      <c r="DZ6" s="660"/>
      <c r="EA6" s="660"/>
      <c r="EB6" s="660"/>
      <c r="EC6" s="669"/>
    </row>
    <row r="7" spans="2:143" ht="11.25" customHeight="1" x14ac:dyDescent="0.15">
      <c r="B7" s="656" t="s">
        <v>224</v>
      </c>
      <c r="C7" s="657"/>
      <c r="D7" s="657"/>
      <c r="E7" s="657"/>
      <c r="F7" s="657"/>
      <c r="G7" s="657"/>
      <c r="H7" s="657"/>
      <c r="I7" s="657"/>
      <c r="J7" s="657"/>
      <c r="K7" s="657"/>
      <c r="L7" s="657"/>
      <c r="M7" s="657"/>
      <c r="N7" s="657"/>
      <c r="O7" s="657"/>
      <c r="P7" s="657"/>
      <c r="Q7" s="658"/>
      <c r="R7" s="659">
        <v>2443</v>
      </c>
      <c r="S7" s="660"/>
      <c r="T7" s="660"/>
      <c r="U7" s="660"/>
      <c r="V7" s="660"/>
      <c r="W7" s="660"/>
      <c r="X7" s="660"/>
      <c r="Y7" s="661"/>
      <c r="Z7" s="662">
        <v>0</v>
      </c>
      <c r="AA7" s="662"/>
      <c r="AB7" s="662"/>
      <c r="AC7" s="662"/>
      <c r="AD7" s="663">
        <v>2443</v>
      </c>
      <c r="AE7" s="663"/>
      <c r="AF7" s="663"/>
      <c r="AG7" s="663"/>
      <c r="AH7" s="663"/>
      <c r="AI7" s="663"/>
      <c r="AJ7" s="663"/>
      <c r="AK7" s="663"/>
      <c r="AL7" s="664">
        <v>0</v>
      </c>
      <c r="AM7" s="665"/>
      <c r="AN7" s="665"/>
      <c r="AO7" s="666"/>
      <c r="AP7" s="656" t="s">
        <v>225</v>
      </c>
      <c r="AQ7" s="657"/>
      <c r="AR7" s="657"/>
      <c r="AS7" s="657"/>
      <c r="AT7" s="657"/>
      <c r="AU7" s="657"/>
      <c r="AV7" s="657"/>
      <c r="AW7" s="657"/>
      <c r="AX7" s="657"/>
      <c r="AY7" s="657"/>
      <c r="AZ7" s="657"/>
      <c r="BA7" s="657"/>
      <c r="BB7" s="657"/>
      <c r="BC7" s="657"/>
      <c r="BD7" s="657"/>
      <c r="BE7" s="657"/>
      <c r="BF7" s="658"/>
      <c r="BG7" s="659">
        <v>3247389</v>
      </c>
      <c r="BH7" s="660"/>
      <c r="BI7" s="660"/>
      <c r="BJ7" s="660"/>
      <c r="BK7" s="660"/>
      <c r="BL7" s="660"/>
      <c r="BM7" s="660"/>
      <c r="BN7" s="661"/>
      <c r="BO7" s="662">
        <v>40.700000000000003</v>
      </c>
      <c r="BP7" s="662"/>
      <c r="BQ7" s="662"/>
      <c r="BR7" s="662"/>
      <c r="BS7" s="663">
        <v>163756</v>
      </c>
      <c r="BT7" s="663"/>
      <c r="BU7" s="663"/>
      <c r="BV7" s="663"/>
      <c r="BW7" s="663"/>
      <c r="BX7" s="663"/>
      <c r="BY7" s="663"/>
      <c r="BZ7" s="663"/>
      <c r="CA7" s="663"/>
      <c r="CB7" s="667"/>
      <c r="CD7" s="656" t="s">
        <v>226</v>
      </c>
      <c r="CE7" s="657"/>
      <c r="CF7" s="657"/>
      <c r="CG7" s="657"/>
      <c r="CH7" s="657"/>
      <c r="CI7" s="657"/>
      <c r="CJ7" s="657"/>
      <c r="CK7" s="657"/>
      <c r="CL7" s="657"/>
      <c r="CM7" s="657"/>
      <c r="CN7" s="657"/>
      <c r="CO7" s="657"/>
      <c r="CP7" s="657"/>
      <c r="CQ7" s="658"/>
      <c r="CR7" s="659">
        <v>7371827</v>
      </c>
      <c r="CS7" s="660"/>
      <c r="CT7" s="660"/>
      <c r="CU7" s="660"/>
      <c r="CV7" s="660"/>
      <c r="CW7" s="660"/>
      <c r="CX7" s="660"/>
      <c r="CY7" s="661"/>
      <c r="CZ7" s="662">
        <v>17.3</v>
      </c>
      <c r="DA7" s="662"/>
      <c r="DB7" s="662"/>
      <c r="DC7" s="662"/>
      <c r="DD7" s="668">
        <v>1366199</v>
      </c>
      <c r="DE7" s="660"/>
      <c r="DF7" s="660"/>
      <c r="DG7" s="660"/>
      <c r="DH7" s="660"/>
      <c r="DI7" s="660"/>
      <c r="DJ7" s="660"/>
      <c r="DK7" s="660"/>
      <c r="DL7" s="660"/>
      <c r="DM7" s="660"/>
      <c r="DN7" s="660"/>
      <c r="DO7" s="660"/>
      <c r="DP7" s="661"/>
      <c r="DQ7" s="668">
        <v>3940005</v>
      </c>
      <c r="DR7" s="660"/>
      <c r="DS7" s="660"/>
      <c r="DT7" s="660"/>
      <c r="DU7" s="660"/>
      <c r="DV7" s="660"/>
      <c r="DW7" s="660"/>
      <c r="DX7" s="660"/>
      <c r="DY7" s="660"/>
      <c r="DZ7" s="660"/>
      <c r="EA7" s="660"/>
      <c r="EB7" s="660"/>
      <c r="EC7" s="669"/>
    </row>
    <row r="8" spans="2:143" ht="11.25" customHeight="1" x14ac:dyDescent="0.15">
      <c r="B8" s="656" t="s">
        <v>227</v>
      </c>
      <c r="C8" s="657"/>
      <c r="D8" s="657"/>
      <c r="E8" s="657"/>
      <c r="F8" s="657"/>
      <c r="G8" s="657"/>
      <c r="H8" s="657"/>
      <c r="I8" s="657"/>
      <c r="J8" s="657"/>
      <c r="K8" s="657"/>
      <c r="L8" s="657"/>
      <c r="M8" s="657"/>
      <c r="N8" s="657"/>
      <c r="O8" s="657"/>
      <c r="P8" s="657"/>
      <c r="Q8" s="658"/>
      <c r="R8" s="659">
        <v>29874</v>
      </c>
      <c r="S8" s="660"/>
      <c r="T8" s="660"/>
      <c r="U8" s="660"/>
      <c r="V8" s="660"/>
      <c r="W8" s="660"/>
      <c r="X8" s="660"/>
      <c r="Y8" s="661"/>
      <c r="Z8" s="662">
        <v>0.1</v>
      </c>
      <c r="AA8" s="662"/>
      <c r="AB8" s="662"/>
      <c r="AC8" s="662"/>
      <c r="AD8" s="663">
        <v>29874</v>
      </c>
      <c r="AE8" s="663"/>
      <c r="AF8" s="663"/>
      <c r="AG8" s="663"/>
      <c r="AH8" s="663"/>
      <c r="AI8" s="663"/>
      <c r="AJ8" s="663"/>
      <c r="AK8" s="663"/>
      <c r="AL8" s="664">
        <v>0.1</v>
      </c>
      <c r="AM8" s="665"/>
      <c r="AN8" s="665"/>
      <c r="AO8" s="666"/>
      <c r="AP8" s="656" t="s">
        <v>228</v>
      </c>
      <c r="AQ8" s="657"/>
      <c r="AR8" s="657"/>
      <c r="AS8" s="657"/>
      <c r="AT8" s="657"/>
      <c r="AU8" s="657"/>
      <c r="AV8" s="657"/>
      <c r="AW8" s="657"/>
      <c r="AX8" s="657"/>
      <c r="AY8" s="657"/>
      <c r="AZ8" s="657"/>
      <c r="BA8" s="657"/>
      <c r="BB8" s="657"/>
      <c r="BC8" s="657"/>
      <c r="BD8" s="657"/>
      <c r="BE8" s="657"/>
      <c r="BF8" s="658"/>
      <c r="BG8" s="659">
        <v>102536</v>
      </c>
      <c r="BH8" s="660"/>
      <c r="BI8" s="660"/>
      <c r="BJ8" s="660"/>
      <c r="BK8" s="660"/>
      <c r="BL8" s="660"/>
      <c r="BM8" s="660"/>
      <c r="BN8" s="661"/>
      <c r="BO8" s="662">
        <v>1.3</v>
      </c>
      <c r="BP8" s="662"/>
      <c r="BQ8" s="662"/>
      <c r="BR8" s="662"/>
      <c r="BS8" s="663" t="s">
        <v>122</v>
      </c>
      <c r="BT8" s="663"/>
      <c r="BU8" s="663"/>
      <c r="BV8" s="663"/>
      <c r="BW8" s="663"/>
      <c r="BX8" s="663"/>
      <c r="BY8" s="663"/>
      <c r="BZ8" s="663"/>
      <c r="CA8" s="663"/>
      <c r="CB8" s="667"/>
      <c r="CD8" s="656" t="s">
        <v>229</v>
      </c>
      <c r="CE8" s="657"/>
      <c r="CF8" s="657"/>
      <c r="CG8" s="657"/>
      <c r="CH8" s="657"/>
      <c r="CI8" s="657"/>
      <c r="CJ8" s="657"/>
      <c r="CK8" s="657"/>
      <c r="CL8" s="657"/>
      <c r="CM8" s="657"/>
      <c r="CN8" s="657"/>
      <c r="CO8" s="657"/>
      <c r="CP8" s="657"/>
      <c r="CQ8" s="658"/>
      <c r="CR8" s="659">
        <v>13770989</v>
      </c>
      <c r="CS8" s="660"/>
      <c r="CT8" s="660"/>
      <c r="CU8" s="660"/>
      <c r="CV8" s="660"/>
      <c r="CW8" s="660"/>
      <c r="CX8" s="660"/>
      <c r="CY8" s="661"/>
      <c r="CZ8" s="662">
        <v>32.299999999999997</v>
      </c>
      <c r="DA8" s="662"/>
      <c r="DB8" s="662"/>
      <c r="DC8" s="662"/>
      <c r="DD8" s="668">
        <v>80145</v>
      </c>
      <c r="DE8" s="660"/>
      <c r="DF8" s="660"/>
      <c r="DG8" s="660"/>
      <c r="DH8" s="660"/>
      <c r="DI8" s="660"/>
      <c r="DJ8" s="660"/>
      <c r="DK8" s="660"/>
      <c r="DL8" s="660"/>
      <c r="DM8" s="660"/>
      <c r="DN8" s="660"/>
      <c r="DO8" s="660"/>
      <c r="DP8" s="661"/>
      <c r="DQ8" s="668">
        <v>7821080</v>
      </c>
      <c r="DR8" s="660"/>
      <c r="DS8" s="660"/>
      <c r="DT8" s="660"/>
      <c r="DU8" s="660"/>
      <c r="DV8" s="660"/>
      <c r="DW8" s="660"/>
      <c r="DX8" s="660"/>
      <c r="DY8" s="660"/>
      <c r="DZ8" s="660"/>
      <c r="EA8" s="660"/>
      <c r="EB8" s="660"/>
      <c r="EC8" s="669"/>
    </row>
    <row r="9" spans="2:143" ht="11.25" customHeight="1" x14ac:dyDescent="0.15">
      <c r="B9" s="656" t="s">
        <v>230</v>
      </c>
      <c r="C9" s="657"/>
      <c r="D9" s="657"/>
      <c r="E9" s="657"/>
      <c r="F9" s="657"/>
      <c r="G9" s="657"/>
      <c r="H9" s="657"/>
      <c r="I9" s="657"/>
      <c r="J9" s="657"/>
      <c r="K9" s="657"/>
      <c r="L9" s="657"/>
      <c r="M9" s="657"/>
      <c r="N9" s="657"/>
      <c r="O9" s="657"/>
      <c r="P9" s="657"/>
      <c r="Q9" s="658"/>
      <c r="R9" s="659">
        <v>46299</v>
      </c>
      <c r="S9" s="660"/>
      <c r="T9" s="660"/>
      <c r="U9" s="660"/>
      <c r="V9" s="660"/>
      <c r="W9" s="660"/>
      <c r="X9" s="660"/>
      <c r="Y9" s="661"/>
      <c r="Z9" s="662">
        <v>0.1</v>
      </c>
      <c r="AA9" s="662"/>
      <c r="AB9" s="662"/>
      <c r="AC9" s="662"/>
      <c r="AD9" s="663">
        <v>46299</v>
      </c>
      <c r="AE9" s="663"/>
      <c r="AF9" s="663"/>
      <c r="AG9" s="663"/>
      <c r="AH9" s="663"/>
      <c r="AI9" s="663"/>
      <c r="AJ9" s="663"/>
      <c r="AK9" s="663"/>
      <c r="AL9" s="664">
        <v>0.2</v>
      </c>
      <c r="AM9" s="665"/>
      <c r="AN9" s="665"/>
      <c r="AO9" s="666"/>
      <c r="AP9" s="656" t="s">
        <v>231</v>
      </c>
      <c r="AQ9" s="657"/>
      <c r="AR9" s="657"/>
      <c r="AS9" s="657"/>
      <c r="AT9" s="657"/>
      <c r="AU9" s="657"/>
      <c r="AV9" s="657"/>
      <c r="AW9" s="657"/>
      <c r="AX9" s="657"/>
      <c r="AY9" s="657"/>
      <c r="AZ9" s="657"/>
      <c r="BA9" s="657"/>
      <c r="BB9" s="657"/>
      <c r="BC9" s="657"/>
      <c r="BD9" s="657"/>
      <c r="BE9" s="657"/>
      <c r="BF9" s="658"/>
      <c r="BG9" s="659">
        <v>2471124</v>
      </c>
      <c r="BH9" s="660"/>
      <c r="BI9" s="660"/>
      <c r="BJ9" s="660"/>
      <c r="BK9" s="660"/>
      <c r="BL9" s="660"/>
      <c r="BM9" s="660"/>
      <c r="BN9" s="661"/>
      <c r="BO9" s="662">
        <v>31</v>
      </c>
      <c r="BP9" s="662"/>
      <c r="BQ9" s="662"/>
      <c r="BR9" s="662"/>
      <c r="BS9" s="663" t="s">
        <v>122</v>
      </c>
      <c r="BT9" s="663"/>
      <c r="BU9" s="663"/>
      <c r="BV9" s="663"/>
      <c r="BW9" s="663"/>
      <c r="BX9" s="663"/>
      <c r="BY9" s="663"/>
      <c r="BZ9" s="663"/>
      <c r="CA9" s="663"/>
      <c r="CB9" s="667"/>
      <c r="CD9" s="656" t="s">
        <v>232</v>
      </c>
      <c r="CE9" s="657"/>
      <c r="CF9" s="657"/>
      <c r="CG9" s="657"/>
      <c r="CH9" s="657"/>
      <c r="CI9" s="657"/>
      <c r="CJ9" s="657"/>
      <c r="CK9" s="657"/>
      <c r="CL9" s="657"/>
      <c r="CM9" s="657"/>
      <c r="CN9" s="657"/>
      <c r="CO9" s="657"/>
      <c r="CP9" s="657"/>
      <c r="CQ9" s="658"/>
      <c r="CR9" s="659">
        <v>5246008</v>
      </c>
      <c r="CS9" s="660"/>
      <c r="CT9" s="660"/>
      <c r="CU9" s="660"/>
      <c r="CV9" s="660"/>
      <c r="CW9" s="660"/>
      <c r="CX9" s="660"/>
      <c r="CY9" s="661"/>
      <c r="CZ9" s="662">
        <v>12.3</v>
      </c>
      <c r="DA9" s="662"/>
      <c r="DB9" s="662"/>
      <c r="DC9" s="662"/>
      <c r="DD9" s="668">
        <v>910441</v>
      </c>
      <c r="DE9" s="660"/>
      <c r="DF9" s="660"/>
      <c r="DG9" s="660"/>
      <c r="DH9" s="660"/>
      <c r="DI9" s="660"/>
      <c r="DJ9" s="660"/>
      <c r="DK9" s="660"/>
      <c r="DL9" s="660"/>
      <c r="DM9" s="660"/>
      <c r="DN9" s="660"/>
      <c r="DO9" s="660"/>
      <c r="DP9" s="661"/>
      <c r="DQ9" s="668">
        <v>4201398</v>
      </c>
      <c r="DR9" s="660"/>
      <c r="DS9" s="660"/>
      <c r="DT9" s="660"/>
      <c r="DU9" s="660"/>
      <c r="DV9" s="660"/>
      <c r="DW9" s="660"/>
      <c r="DX9" s="660"/>
      <c r="DY9" s="660"/>
      <c r="DZ9" s="660"/>
      <c r="EA9" s="660"/>
      <c r="EB9" s="660"/>
      <c r="EC9" s="669"/>
    </row>
    <row r="10" spans="2:143" ht="11.25" customHeight="1" x14ac:dyDescent="0.15">
      <c r="B10" s="656" t="s">
        <v>233</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234</v>
      </c>
      <c r="AQ10" s="657"/>
      <c r="AR10" s="657"/>
      <c r="AS10" s="657"/>
      <c r="AT10" s="657"/>
      <c r="AU10" s="657"/>
      <c r="AV10" s="657"/>
      <c r="AW10" s="657"/>
      <c r="AX10" s="657"/>
      <c r="AY10" s="657"/>
      <c r="AZ10" s="657"/>
      <c r="BA10" s="657"/>
      <c r="BB10" s="657"/>
      <c r="BC10" s="657"/>
      <c r="BD10" s="657"/>
      <c r="BE10" s="657"/>
      <c r="BF10" s="658"/>
      <c r="BG10" s="659">
        <v>240167</v>
      </c>
      <c r="BH10" s="660"/>
      <c r="BI10" s="660"/>
      <c r="BJ10" s="660"/>
      <c r="BK10" s="660"/>
      <c r="BL10" s="660"/>
      <c r="BM10" s="660"/>
      <c r="BN10" s="661"/>
      <c r="BO10" s="662">
        <v>3</v>
      </c>
      <c r="BP10" s="662"/>
      <c r="BQ10" s="662"/>
      <c r="BR10" s="662"/>
      <c r="BS10" s="663">
        <v>40000</v>
      </c>
      <c r="BT10" s="663"/>
      <c r="BU10" s="663"/>
      <c r="BV10" s="663"/>
      <c r="BW10" s="663"/>
      <c r="BX10" s="663"/>
      <c r="BY10" s="663"/>
      <c r="BZ10" s="663"/>
      <c r="CA10" s="663"/>
      <c r="CB10" s="667"/>
      <c r="CD10" s="656" t="s">
        <v>235</v>
      </c>
      <c r="CE10" s="657"/>
      <c r="CF10" s="657"/>
      <c r="CG10" s="657"/>
      <c r="CH10" s="657"/>
      <c r="CI10" s="657"/>
      <c r="CJ10" s="657"/>
      <c r="CK10" s="657"/>
      <c r="CL10" s="657"/>
      <c r="CM10" s="657"/>
      <c r="CN10" s="657"/>
      <c r="CO10" s="657"/>
      <c r="CP10" s="657"/>
      <c r="CQ10" s="658"/>
      <c r="CR10" s="659">
        <v>99612</v>
      </c>
      <c r="CS10" s="660"/>
      <c r="CT10" s="660"/>
      <c r="CU10" s="660"/>
      <c r="CV10" s="660"/>
      <c r="CW10" s="660"/>
      <c r="CX10" s="660"/>
      <c r="CY10" s="661"/>
      <c r="CZ10" s="662">
        <v>0.2</v>
      </c>
      <c r="DA10" s="662"/>
      <c r="DB10" s="662"/>
      <c r="DC10" s="662"/>
      <c r="DD10" s="668">
        <v>14829</v>
      </c>
      <c r="DE10" s="660"/>
      <c r="DF10" s="660"/>
      <c r="DG10" s="660"/>
      <c r="DH10" s="660"/>
      <c r="DI10" s="660"/>
      <c r="DJ10" s="660"/>
      <c r="DK10" s="660"/>
      <c r="DL10" s="660"/>
      <c r="DM10" s="660"/>
      <c r="DN10" s="660"/>
      <c r="DO10" s="660"/>
      <c r="DP10" s="661"/>
      <c r="DQ10" s="668">
        <v>86134</v>
      </c>
      <c r="DR10" s="660"/>
      <c r="DS10" s="660"/>
      <c r="DT10" s="660"/>
      <c r="DU10" s="660"/>
      <c r="DV10" s="660"/>
      <c r="DW10" s="660"/>
      <c r="DX10" s="660"/>
      <c r="DY10" s="660"/>
      <c r="DZ10" s="660"/>
      <c r="EA10" s="660"/>
      <c r="EB10" s="660"/>
      <c r="EC10" s="669"/>
    </row>
    <row r="11" spans="2:143" ht="11.25" customHeight="1" x14ac:dyDescent="0.15">
      <c r="B11" s="656" t="s">
        <v>236</v>
      </c>
      <c r="C11" s="657"/>
      <c r="D11" s="657"/>
      <c r="E11" s="657"/>
      <c r="F11" s="657"/>
      <c r="G11" s="657"/>
      <c r="H11" s="657"/>
      <c r="I11" s="657"/>
      <c r="J11" s="657"/>
      <c r="K11" s="657"/>
      <c r="L11" s="657"/>
      <c r="M11" s="657"/>
      <c r="N11" s="657"/>
      <c r="O11" s="657"/>
      <c r="P11" s="657"/>
      <c r="Q11" s="658"/>
      <c r="R11" s="659">
        <v>1843721</v>
      </c>
      <c r="S11" s="660"/>
      <c r="T11" s="660"/>
      <c r="U11" s="660"/>
      <c r="V11" s="660"/>
      <c r="W11" s="660"/>
      <c r="X11" s="660"/>
      <c r="Y11" s="661"/>
      <c r="Z11" s="664">
        <v>4.2</v>
      </c>
      <c r="AA11" s="665"/>
      <c r="AB11" s="665"/>
      <c r="AC11" s="671"/>
      <c r="AD11" s="668">
        <v>1843721</v>
      </c>
      <c r="AE11" s="660"/>
      <c r="AF11" s="660"/>
      <c r="AG11" s="660"/>
      <c r="AH11" s="660"/>
      <c r="AI11" s="660"/>
      <c r="AJ11" s="660"/>
      <c r="AK11" s="661"/>
      <c r="AL11" s="664">
        <v>8.1</v>
      </c>
      <c r="AM11" s="665"/>
      <c r="AN11" s="665"/>
      <c r="AO11" s="666"/>
      <c r="AP11" s="656" t="s">
        <v>237</v>
      </c>
      <c r="AQ11" s="657"/>
      <c r="AR11" s="657"/>
      <c r="AS11" s="657"/>
      <c r="AT11" s="657"/>
      <c r="AU11" s="657"/>
      <c r="AV11" s="657"/>
      <c r="AW11" s="657"/>
      <c r="AX11" s="657"/>
      <c r="AY11" s="657"/>
      <c r="AZ11" s="657"/>
      <c r="BA11" s="657"/>
      <c r="BB11" s="657"/>
      <c r="BC11" s="657"/>
      <c r="BD11" s="657"/>
      <c r="BE11" s="657"/>
      <c r="BF11" s="658"/>
      <c r="BG11" s="659">
        <v>433562</v>
      </c>
      <c r="BH11" s="660"/>
      <c r="BI11" s="660"/>
      <c r="BJ11" s="660"/>
      <c r="BK11" s="660"/>
      <c r="BL11" s="660"/>
      <c r="BM11" s="660"/>
      <c r="BN11" s="661"/>
      <c r="BO11" s="662">
        <v>5.4</v>
      </c>
      <c r="BP11" s="662"/>
      <c r="BQ11" s="662"/>
      <c r="BR11" s="662"/>
      <c r="BS11" s="663">
        <v>123756</v>
      </c>
      <c r="BT11" s="663"/>
      <c r="BU11" s="663"/>
      <c r="BV11" s="663"/>
      <c r="BW11" s="663"/>
      <c r="BX11" s="663"/>
      <c r="BY11" s="663"/>
      <c r="BZ11" s="663"/>
      <c r="CA11" s="663"/>
      <c r="CB11" s="667"/>
      <c r="CD11" s="656" t="s">
        <v>238</v>
      </c>
      <c r="CE11" s="657"/>
      <c r="CF11" s="657"/>
      <c r="CG11" s="657"/>
      <c r="CH11" s="657"/>
      <c r="CI11" s="657"/>
      <c r="CJ11" s="657"/>
      <c r="CK11" s="657"/>
      <c r="CL11" s="657"/>
      <c r="CM11" s="657"/>
      <c r="CN11" s="657"/>
      <c r="CO11" s="657"/>
      <c r="CP11" s="657"/>
      <c r="CQ11" s="658"/>
      <c r="CR11" s="659">
        <v>1357292</v>
      </c>
      <c r="CS11" s="660"/>
      <c r="CT11" s="660"/>
      <c r="CU11" s="660"/>
      <c r="CV11" s="660"/>
      <c r="CW11" s="660"/>
      <c r="CX11" s="660"/>
      <c r="CY11" s="661"/>
      <c r="CZ11" s="662">
        <v>3.2</v>
      </c>
      <c r="DA11" s="662"/>
      <c r="DB11" s="662"/>
      <c r="DC11" s="662"/>
      <c r="DD11" s="668">
        <v>305217</v>
      </c>
      <c r="DE11" s="660"/>
      <c r="DF11" s="660"/>
      <c r="DG11" s="660"/>
      <c r="DH11" s="660"/>
      <c r="DI11" s="660"/>
      <c r="DJ11" s="660"/>
      <c r="DK11" s="660"/>
      <c r="DL11" s="660"/>
      <c r="DM11" s="660"/>
      <c r="DN11" s="660"/>
      <c r="DO11" s="660"/>
      <c r="DP11" s="661"/>
      <c r="DQ11" s="668">
        <v>852459</v>
      </c>
      <c r="DR11" s="660"/>
      <c r="DS11" s="660"/>
      <c r="DT11" s="660"/>
      <c r="DU11" s="660"/>
      <c r="DV11" s="660"/>
      <c r="DW11" s="660"/>
      <c r="DX11" s="660"/>
      <c r="DY11" s="660"/>
      <c r="DZ11" s="660"/>
      <c r="EA11" s="660"/>
      <c r="EB11" s="660"/>
      <c r="EC11" s="669"/>
    </row>
    <row r="12" spans="2:143" ht="11.25" customHeight="1" x14ac:dyDescent="0.15">
      <c r="B12" s="656" t="s">
        <v>239</v>
      </c>
      <c r="C12" s="657"/>
      <c r="D12" s="657"/>
      <c r="E12" s="657"/>
      <c r="F12" s="657"/>
      <c r="G12" s="657"/>
      <c r="H12" s="657"/>
      <c r="I12" s="657"/>
      <c r="J12" s="657"/>
      <c r="K12" s="657"/>
      <c r="L12" s="657"/>
      <c r="M12" s="657"/>
      <c r="N12" s="657"/>
      <c r="O12" s="657"/>
      <c r="P12" s="657"/>
      <c r="Q12" s="658"/>
      <c r="R12" s="659">
        <v>4630</v>
      </c>
      <c r="S12" s="660"/>
      <c r="T12" s="660"/>
      <c r="U12" s="660"/>
      <c r="V12" s="660"/>
      <c r="W12" s="660"/>
      <c r="X12" s="660"/>
      <c r="Y12" s="661"/>
      <c r="Z12" s="662">
        <v>0</v>
      </c>
      <c r="AA12" s="662"/>
      <c r="AB12" s="662"/>
      <c r="AC12" s="662"/>
      <c r="AD12" s="663">
        <v>4563</v>
      </c>
      <c r="AE12" s="663"/>
      <c r="AF12" s="663"/>
      <c r="AG12" s="663"/>
      <c r="AH12" s="663"/>
      <c r="AI12" s="663"/>
      <c r="AJ12" s="663"/>
      <c r="AK12" s="663"/>
      <c r="AL12" s="664">
        <v>0</v>
      </c>
      <c r="AM12" s="665"/>
      <c r="AN12" s="665"/>
      <c r="AO12" s="666"/>
      <c r="AP12" s="656" t="s">
        <v>240</v>
      </c>
      <c r="AQ12" s="657"/>
      <c r="AR12" s="657"/>
      <c r="AS12" s="657"/>
      <c r="AT12" s="657"/>
      <c r="AU12" s="657"/>
      <c r="AV12" s="657"/>
      <c r="AW12" s="657"/>
      <c r="AX12" s="657"/>
      <c r="AY12" s="657"/>
      <c r="AZ12" s="657"/>
      <c r="BA12" s="657"/>
      <c r="BB12" s="657"/>
      <c r="BC12" s="657"/>
      <c r="BD12" s="657"/>
      <c r="BE12" s="657"/>
      <c r="BF12" s="658"/>
      <c r="BG12" s="659">
        <v>3937024</v>
      </c>
      <c r="BH12" s="660"/>
      <c r="BI12" s="660"/>
      <c r="BJ12" s="660"/>
      <c r="BK12" s="660"/>
      <c r="BL12" s="660"/>
      <c r="BM12" s="660"/>
      <c r="BN12" s="661"/>
      <c r="BO12" s="662">
        <v>49.3</v>
      </c>
      <c r="BP12" s="662"/>
      <c r="BQ12" s="662"/>
      <c r="BR12" s="662"/>
      <c r="BS12" s="663" t="s">
        <v>122</v>
      </c>
      <c r="BT12" s="663"/>
      <c r="BU12" s="663"/>
      <c r="BV12" s="663"/>
      <c r="BW12" s="663"/>
      <c r="BX12" s="663"/>
      <c r="BY12" s="663"/>
      <c r="BZ12" s="663"/>
      <c r="CA12" s="663"/>
      <c r="CB12" s="667"/>
      <c r="CD12" s="656" t="s">
        <v>241</v>
      </c>
      <c r="CE12" s="657"/>
      <c r="CF12" s="657"/>
      <c r="CG12" s="657"/>
      <c r="CH12" s="657"/>
      <c r="CI12" s="657"/>
      <c r="CJ12" s="657"/>
      <c r="CK12" s="657"/>
      <c r="CL12" s="657"/>
      <c r="CM12" s="657"/>
      <c r="CN12" s="657"/>
      <c r="CO12" s="657"/>
      <c r="CP12" s="657"/>
      <c r="CQ12" s="658"/>
      <c r="CR12" s="659">
        <v>1776364</v>
      </c>
      <c r="CS12" s="660"/>
      <c r="CT12" s="660"/>
      <c r="CU12" s="660"/>
      <c r="CV12" s="660"/>
      <c r="CW12" s="660"/>
      <c r="CX12" s="660"/>
      <c r="CY12" s="661"/>
      <c r="CZ12" s="662">
        <v>4.2</v>
      </c>
      <c r="DA12" s="662"/>
      <c r="DB12" s="662"/>
      <c r="DC12" s="662"/>
      <c r="DD12" s="668">
        <v>345320</v>
      </c>
      <c r="DE12" s="660"/>
      <c r="DF12" s="660"/>
      <c r="DG12" s="660"/>
      <c r="DH12" s="660"/>
      <c r="DI12" s="660"/>
      <c r="DJ12" s="660"/>
      <c r="DK12" s="660"/>
      <c r="DL12" s="660"/>
      <c r="DM12" s="660"/>
      <c r="DN12" s="660"/>
      <c r="DO12" s="660"/>
      <c r="DP12" s="661"/>
      <c r="DQ12" s="668">
        <v>772633</v>
      </c>
      <c r="DR12" s="660"/>
      <c r="DS12" s="660"/>
      <c r="DT12" s="660"/>
      <c r="DU12" s="660"/>
      <c r="DV12" s="660"/>
      <c r="DW12" s="660"/>
      <c r="DX12" s="660"/>
      <c r="DY12" s="660"/>
      <c r="DZ12" s="660"/>
      <c r="EA12" s="660"/>
      <c r="EB12" s="660"/>
      <c r="EC12" s="669"/>
    </row>
    <row r="13" spans="2:143" ht="11.25" customHeight="1" x14ac:dyDescent="0.15">
      <c r="B13" s="656" t="s">
        <v>242</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243</v>
      </c>
      <c r="AQ13" s="657"/>
      <c r="AR13" s="657"/>
      <c r="AS13" s="657"/>
      <c r="AT13" s="657"/>
      <c r="AU13" s="657"/>
      <c r="AV13" s="657"/>
      <c r="AW13" s="657"/>
      <c r="AX13" s="657"/>
      <c r="AY13" s="657"/>
      <c r="AZ13" s="657"/>
      <c r="BA13" s="657"/>
      <c r="BB13" s="657"/>
      <c r="BC13" s="657"/>
      <c r="BD13" s="657"/>
      <c r="BE13" s="657"/>
      <c r="BF13" s="658"/>
      <c r="BG13" s="659">
        <v>3832300</v>
      </c>
      <c r="BH13" s="660"/>
      <c r="BI13" s="660"/>
      <c r="BJ13" s="660"/>
      <c r="BK13" s="660"/>
      <c r="BL13" s="660"/>
      <c r="BM13" s="660"/>
      <c r="BN13" s="661"/>
      <c r="BO13" s="662">
        <v>48</v>
      </c>
      <c r="BP13" s="662"/>
      <c r="BQ13" s="662"/>
      <c r="BR13" s="662"/>
      <c r="BS13" s="663" t="s">
        <v>122</v>
      </c>
      <c r="BT13" s="663"/>
      <c r="BU13" s="663"/>
      <c r="BV13" s="663"/>
      <c r="BW13" s="663"/>
      <c r="BX13" s="663"/>
      <c r="BY13" s="663"/>
      <c r="BZ13" s="663"/>
      <c r="CA13" s="663"/>
      <c r="CB13" s="667"/>
      <c r="CD13" s="656" t="s">
        <v>244</v>
      </c>
      <c r="CE13" s="657"/>
      <c r="CF13" s="657"/>
      <c r="CG13" s="657"/>
      <c r="CH13" s="657"/>
      <c r="CI13" s="657"/>
      <c r="CJ13" s="657"/>
      <c r="CK13" s="657"/>
      <c r="CL13" s="657"/>
      <c r="CM13" s="657"/>
      <c r="CN13" s="657"/>
      <c r="CO13" s="657"/>
      <c r="CP13" s="657"/>
      <c r="CQ13" s="658"/>
      <c r="CR13" s="659">
        <v>3803226</v>
      </c>
      <c r="CS13" s="660"/>
      <c r="CT13" s="660"/>
      <c r="CU13" s="660"/>
      <c r="CV13" s="660"/>
      <c r="CW13" s="660"/>
      <c r="CX13" s="660"/>
      <c r="CY13" s="661"/>
      <c r="CZ13" s="662">
        <v>8.9</v>
      </c>
      <c r="DA13" s="662"/>
      <c r="DB13" s="662"/>
      <c r="DC13" s="662"/>
      <c r="DD13" s="668">
        <v>1595350</v>
      </c>
      <c r="DE13" s="660"/>
      <c r="DF13" s="660"/>
      <c r="DG13" s="660"/>
      <c r="DH13" s="660"/>
      <c r="DI13" s="660"/>
      <c r="DJ13" s="660"/>
      <c r="DK13" s="660"/>
      <c r="DL13" s="660"/>
      <c r="DM13" s="660"/>
      <c r="DN13" s="660"/>
      <c r="DO13" s="660"/>
      <c r="DP13" s="661"/>
      <c r="DQ13" s="668">
        <v>2332651</v>
      </c>
      <c r="DR13" s="660"/>
      <c r="DS13" s="660"/>
      <c r="DT13" s="660"/>
      <c r="DU13" s="660"/>
      <c r="DV13" s="660"/>
      <c r="DW13" s="660"/>
      <c r="DX13" s="660"/>
      <c r="DY13" s="660"/>
      <c r="DZ13" s="660"/>
      <c r="EA13" s="660"/>
      <c r="EB13" s="660"/>
      <c r="EC13" s="669"/>
    </row>
    <row r="14" spans="2:143" ht="11.25" customHeight="1" x14ac:dyDescent="0.15">
      <c r="B14" s="656" t="s">
        <v>245</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246</v>
      </c>
      <c r="AQ14" s="657"/>
      <c r="AR14" s="657"/>
      <c r="AS14" s="657"/>
      <c r="AT14" s="657"/>
      <c r="AU14" s="657"/>
      <c r="AV14" s="657"/>
      <c r="AW14" s="657"/>
      <c r="AX14" s="657"/>
      <c r="AY14" s="657"/>
      <c r="AZ14" s="657"/>
      <c r="BA14" s="657"/>
      <c r="BB14" s="657"/>
      <c r="BC14" s="657"/>
      <c r="BD14" s="657"/>
      <c r="BE14" s="657"/>
      <c r="BF14" s="658"/>
      <c r="BG14" s="659">
        <v>269977</v>
      </c>
      <c r="BH14" s="660"/>
      <c r="BI14" s="660"/>
      <c r="BJ14" s="660"/>
      <c r="BK14" s="660"/>
      <c r="BL14" s="660"/>
      <c r="BM14" s="660"/>
      <c r="BN14" s="661"/>
      <c r="BO14" s="662">
        <v>3.4</v>
      </c>
      <c r="BP14" s="662"/>
      <c r="BQ14" s="662"/>
      <c r="BR14" s="662"/>
      <c r="BS14" s="663" t="s">
        <v>122</v>
      </c>
      <c r="BT14" s="663"/>
      <c r="BU14" s="663"/>
      <c r="BV14" s="663"/>
      <c r="BW14" s="663"/>
      <c r="BX14" s="663"/>
      <c r="BY14" s="663"/>
      <c r="BZ14" s="663"/>
      <c r="CA14" s="663"/>
      <c r="CB14" s="667"/>
      <c r="CD14" s="656" t="s">
        <v>247</v>
      </c>
      <c r="CE14" s="657"/>
      <c r="CF14" s="657"/>
      <c r="CG14" s="657"/>
      <c r="CH14" s="657"/>
      <c r="CI14" s="657"/>
      <c r="CJ14" s="657"/>
      <c r="CK14" s="657"/>
      <c r="CL14" s="657"/>
      <c r="CM14" s="657"/>
      <c r="CN14" s="657"/>
      <c r="CO14" s="657"/>
      <c r="CP14" s="657"/>
      <c r="CQ14" s="658"/>
      <c r="CR14" s="659">
        <v>1670787</v>
      </c>
      <c r="CS14" s="660"/>
      <c r="CT14" s="660"/>
      <c r="CU14" s="660"/>
      <c r="CV14" s="660"/>
      <c r="CW14" s="660"/>
      <c r="CX14" s="660"/>
      <c r="CY14" s="661"/>
      <c r="CZ14" s="662">
        <v>3.9</v>
      </c>
      <c r="DA14" s="662"/>
      <c r="DB14" s="662"/>
      <c r="DC14" s="662"/>
      <c r="DD14" s="668">
        <v>429212</v>
      </c>
      <c r="DE14" s="660"/>
      <c r="DF14" s="660"/>
      <c r="DG14" s="660"/>
      <c r="DH14" s="660"/>
      <c r="DI14" s="660"/>
      <c r="DJ14" s="660"/>
      <c r="DK14" s="660"/>
      <c r="DL14" s="660"/>
      <c r="DM14" s="660"/>
      <c r="DN14" s="660"/>
      <c r="DO14" s="660"/>
      <c r="DP14" s="661"/>
      <c r="DQ14" s="668">
        <v>1247010</v>
      </c>
      <c r="DR14" s="660"/>
      <c r="DS14" s="660"/>
      <c r="DT14" s="660"/>
      <c r="DU14" s="660"/>
      <c r="DV14" s="660"/>
      <c r="DW14" s="660"/>
      <c r="DX14" s="660"/>
      <c r="DY14" s="660"/>
      <c r="DZ14" s="660"/>
      <c r="EA14" s="660"/>
      <c r="EB14" s="660"/>
      <c r="EC14" s="669"/>
    </row>
    <row r="15" spans="2:143" ht="11.25" customHeight="1" x14ac:dyDescent="0.15">
      <c r="B15" s="656" t="s">
        <v>248</v>
      </c>
      <c r="C15" s="657"/>
      <c r="D15" s="657"/>
      <c r="E15" s="657"/>
      <c r="F15" s="657"/>
      <c r="G15" s="657"/>
      <c r="H15" s="657"/>
      <c r="I15" s="657"/>
      <c r="J15" s="657"/>
      <c r="K15" s="657"/>
      <c r="L15" s="657"/>
      <c r="M15" s="657"/>
      <c r="N15" s="657"/>
      <c r="O15" s="657"/>
      <c r="P15" s="657"/>
      <c r="Q15" s="658"/>
      <c r="R15" s="659">
        <v>25195</v>
      </c>
      <c r="S15" s="660"/>
      <c r="T15" s="660"/>
      <c r="U15" s="660"/>
      <c r="V15" s="660"/>
      <c r="W15" s="660"/>
      <c r="X15" s="660"/>
      <c r="Y15" s="661"/>
      <c r="Z15" s="662">
        <v>0.1</v>
      </c>
      <c r="AA15" s="662"/>
      <c r="AB15" s="662"/>
      <c r="AC15" s="662"/>
      <c r="AD15" s="663">
        <v>25195</v>
      </c>
      <c r="AE15" s="663"/>
      <c r="AF15" s="663"/>
      <c r="AG15" s="663"/>
      <c r="AH15" s="663"/>
      <c r="AI15" s="663"/>
      <c r="AJ15" s="663"/>
      <c r="AK15" s="663"/>
      <c r="AL15" s="664">
        <v>0.1</v>
      </c>
      <c r="AM15" s="665"/>
      <c r="AN15" s="665"/>
      <c r="AO15" s="666"/>
      <c r="AP15" s="656" t="s">
        <v>249</v>
      </c>
      <c r="AQ15" s="657"/>
      <c r="AR15" s="657"/>
      <c r="AS15" s="657"/>
      <c r="AT15" s="657"/>
      <c r="AU15" s="657"/>
      <c r="AV15" s="657"/>
      <c r="AW15" s="657"/>
      <c r="AX15" s="657"/>
      <c r="AY15" s="657"/>
      <c r="AZ15" s="657"/>
      <c r="BA15" s="657"/>
      <c r="BB15" s="657"/>
      <c r="BC15" s="657"/>
      <c r="BD15" s="657"/>
      <c r="BE15" s="657"/>
      <c r="BF15" s="658"/>
      <c r="BG15" s="659">
        <v>522921</v>
      </c>
      <c r="BH15" s="660"/>
      <c r="BI15" s="660"/>
      <c r="BJ15" s="660"/>
      <c r="BK15" s="660"/>
      <c r="BL15" s="660"/>
      <c r="BM15" s="660"/>
      <c r="BN15" s="661"/>
      <c r="BO15" s="662">
        <v>6.6</v>
      </c>
      <c r="BP15" s="662"/>
      <c r="BQ15" s="662"/>
      <c r="BR15" s="662"/>
      <c r="BS15" s="663" t="s">
        <v>122</v>
      </c>
      <c r="BT15" s="663"/>
      <c r="BU15" s="663"/>
      <c r="BV15" s="663"/>
      <c r="BW15" s="663"/>
      <c r="BX15" s="663"/>
      <c r="BY15" s="663"/>
      <c r="BZ15" s="663"/>
      <c r="CA15" s="663"/>
      <c r="CB15" s="667"/>
      <c r="CD15" s="656" t="s">
        <v>250</v>
      </c>
      <c r="CE15" s="657"/>
      <c r="CF15" s="657"/>
      <c r="CG15" s="657"/>
      <c r="CH15" s="657"/>
      <c r="CI15" s="657"/>
      <c r="CJ15" s="657"/>
      <c r="CK15" s="657"/>
      <c r="CL15" s="657"/>
      <c r="CM15" s="657"/>
      <c r="CN15" s="657"/>
      <c r="CO15" s="657"/>
      <c r="CP15" s="657"/>
      <c r="CQ15" s="658"/>
      <c r="CR15" s="659">
        <v>3488876</v>
      </c>
      <c r="CS15" s="660"/>
      <c r="CT15" s="660"/>
      <c r="CU15" s="660"/>
      <c r="CV15" s="660"/>
      <c r="CW15" s="660"/>
      <c r="CX15" s="660"/>
      <c r="CY15" s="661"/>
      <c r="CZ15" s="662">
        <v>8.1999999999999993</v>
      </c>
      <c r="DA15" s="662"/>
      <c r="DB15" s="662"/>
      <c r="DC15" s="662"/>
      <c r="DD15" s="668">
        <v>350685</v>
      </c>
      <c r="DE15" s="660"/>
      <c r="DF15" s="660"/>
      <c r="DG15" s="660"/>
      <c r="DH15" s="660"/>
      <c r="DI15" s="660"/>
      <c r="DJ15" s="660"/>
      <c r="DK15" s="660"/>
      <c r="DL15" s="660"/>
      <c r="DM15" s="660"/>
      <c r="DN15" s="660"/>
      <c r="DO15" s="660"/>
      <c r="DP15" s="661"/>
      <c r="DQ15" s="668">
        <v>2816096</v>
      </c>
      <c r="DR15" s="660"/>
      <c r="DS15" s="660"/>
      <c r="DT15" s="660"/>
      <c r="DU15" s="660"/>
      <c r="DV15" s="660"/>
      <c r="DW15" s="660"/>
      <c r="DX15" s="660"/>
      <c r="DY15" s="660"/>
      <c r="DZ15" s="660"/>
      <c r="EA15" s="660"/>
      <c r="EB15" s="660"/>
      <c r="EC15" s="669"/>
    </row>
    <row r="16" spans="2:143" ht="11.25" customHeight="1" x14ac:dyDescent="0.15">
      <c r="B16" s="656" t="s">
        <v>251</v>
      </c>
      <c r="C16" s="657"/>
      <c r="D16" s="657"/>
      <c r="E16" s="657"/>
      <c r="F16" s="657"/>
      <c r="G16" s="657"/>
      <c r="H16" s="657"/>
      <c r="I16" s="657"/>
      <c r="J16" s="657"/>
      <c r="K16" s="657"/>
      <c r="L16" s="657"/>
      <c r="M16" s="657"/>
      <c r="N16" s="657"/>
      <c r="O16" s="657"/>
      <c r="P16" s="657"/>
      <c r="Q16" s="658"/>
      <c r="R16" s="659">
        <v>133659</v>
      </c>
      <c r="S16" s="660"/>
      <c r="T16" s="660"/>
      <c r="U16" s="660"/>
      <c r="V16" s="660"/>
      <c r="W16" s="660"/>
      <c r="X16" s="660"/>
      <c r="Y16" s="661"/>
      <c r="Z16" s="662">
        <v>0.3</v>
      </c>
      <c r="AA16" s="662"/>
      <c r="AB16" s="662"/>
      <c r="AC16" s="662"/>
      <c r="AD16" s="663">
        <v>133659</v>
      </c>
      <c r="AE16" s="663"/>
      <c r="AF16" s="663"/>
      <c r="AG16" s="663"/>
      <c r="AH16" s="663"/>
      <c r="AI16" s="663"/>
      <c r="AJ16" s="663"/>
      <c r="AK16" s="663"/>
      <c r="AL16" s="664">
        <v>0.6</v>
      </c>
      <c r="AM16" s="665"/>
      <c r="AN16" s="665"/>
      <c r="AO16" s="666"/>
      <c r="AP16" s="656" t="s">
        <v>252</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253</v>
      </c>
      <c r="CE16" s="657"/>
      <c r="CF16" s="657"/>
      <c r="CG16" s="657"/>
      <c r="CH16" s="657"/>
      <c r="CI16" s="657"/>
      <c r="CJ16" s="657"/>
      <c r="CK16" s="657"/>
      <c r="CL16" s="657"/>
      <c r="CM16" s="657"/>
      <c r="CN16" s="657"/>
      <c r="CO16" s="657"/>
      <c r="CP16" s="657"/>
      <c r="CQ16" s="658"/>
      <c r="CR16" s="659">
        <v>510322</v>
      </c>
      <c r="CS16" s="660"/>
      <c r="CT16" s="660"/>
      <c r="CU16" s="660"/>
      <c r="CV16" s="660"/>
      <c r="CW16" s="660"/>
      <c r="CX16" s="660"/>
      <c r="CY16" s="661"/>
      <c r="CZ16" s="662">
        <v>1.2</v>
      </c>
      <c r="DA16" s="662"/>
      <c r="DB16" s="662"/>
      <c r="DC16" s="662"/>
      <c r="DD16" s="668" t="s">
        <v>122</v>
      </c>
      <c r="DE16" s="660"/>
      <c r="DF16" s="660"/>
      <c r="DG16" s="660"/>
      <c r="DH16" s="660"/>
      <c r="DI16" s="660"/>
      <c r="DJ16" s="660"/>
      <c r="DK16" s="660"/>
      <c r="DL16" s="660"/>
      <c r="DM16" s="660"/>
      <c r="DN16" s="660"/>
      <c r="DO16" s="660"/>
      <c r="DP16" s="661"/>
      <c r="DQ16" s="668">
        <v>67123</v>
      </c>
      <c r="DR16" s="660"/>
      <c r="DS16" s="660"/>
      <c r="DT16" s="660"/>
      <c r="DU16" s="660"/>
      <c r="DV16" s="660"/>
      <c r="DW16" s="660"/>
      <c r="DX16" s="660"/>
      <c r="DY16" s="660"/>
      <c r="DZ16" s="660"/>
      <c r="EA16" s="660"/>
      <c r="EB16" s="660"/>
      <c r="EC16" s="669"/>
    </row>
    <row r="17" spans="2:133" ht="11.25" customHeight="1" x14ac:dyDescent="0.15">
      <c r="B17" s="656" t="s">
        <v>254</v>
      </c>
      <c r="C17" s="657"/>
      <c r="D17" s="657"/>
      <c r="E17" s="657"/>
      <c r="F17" s="657"/>
      <c r="G17" s="657"/>
      <c r="H17" s="657"/>
      <c r="I17" s="657"/>
      <c r="J17" s="657"/>
      <c r="K17" s="657"/>
      <c r="L17" s="657"/>
      <c r="M17" s="657"/>
      <c r="N17" s="657"/>
      <c r="O17" s="657"/>
      <c r="P17" s="657"/>
      <c r="Q17" s="658"/>
      <c r="R17" s="659">
        <v>329838</v>
      </c>
      <c r="S17" s="660"/>
      <c r="T17" s="660"/>
      <c r="U17" s="660"/>
      <c r="V17" s="660"/>
      <c r="W17" s="660"/>
      <c r="X17" s="660"/>
      <c r="Y17" s="661"/>
      <c r="Z17" s="662">
        <v>0.7</v>
      </c>
      <c r="AA17" s="662"/>
      <c r="AB17" s="662"/>
      <c r="AC17" s="662"/>
      <c r="AD17" s="663">
        <v>329838</v>
      </c>
      <c r="AE17" s="663"/>
      <c r="AF17" s="663"/>
      <c r="AG17" s="663"/>
      <c r="AH17" s="663"/>
      <c r="AI17" s="663"/>
      <c r="AJ17" s="663"/>
      <c r="AK17" s="663"/>
      <c r="AL17" s="664">
        <v>1.5</v>
      </c>
      <c r="AM17" s="665"/>
      <c r="AN17" s="665"/>
      <c r="AO17" s="666"/>
      <c r="AP17" s="656" t="s">
        <v>255</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256</v>
      </c>
      <c r="CE17" s="657"/>
      <c r="CF17" s="657"/>
      <c r="CG17" s="657"/>
      <c r="CH17" s="657"/>
      <c r="CI17" s="657"/>
      <c r="CJ17" s="657"/>
      <c r="CK17" s="657"/>
      <c r="CL17" s="657"/>
      <c r="CM17" s="657"/>
      <c r="CN17" s="657"/>
      <c r="CO17" s="657"/>
      <c r="CP17" s="657"/>
      <c r="CQ17" s="658"/>
      <c r="CR17" s="659">
        <v>3290290</v>
      </c>
      <c r="CS17" s="660"/>
      <c r="CT17" s="660"/>
      <c r="CU17" s="660"/>
      <c r="CV17" s="660"/>
      <c r="CW17" s="660"/>
      <c r="CX17" s="660"/>
      <c r="CY17" s="661"/>
      <c r="CZ17" s="662">
        <v>7.7</v>
      </c>
      <c r="DA17" s="662"/>
      <c r="DB17" s="662"/>
      <c r="DC17" s="662"/>
      <c r="DD17" s="668" t="s">
        <v>122</v>
      </c>
      <c r="DE17" s="660"/>
      <c r="DF17" s="660"/>
      <c r="DG17" s="660"/>
      <c r="DH17" s="660"/>
      <c r="DI17" s="660"/>
      <c r="DJ17" s="660"/>
      <c r="DK17" s="660"/>
      <c r="DL17" s="660"/>
      <c r="DM17" s="660"/>
      <c r="DN17" s="660"/>
      <c r="DO17" s="660"/>
      <c r="DP17" s="661"/>
      <c r="DQ17" s="668">
        <v>3206257</v>
      </c>
      <c r="DR17" s="660"/>
      <c r="DS17" s="660"/>
      <c r="DT17" s="660"/>
      <c r="DU17" s="660"/>
      <c r="DV17" s="660"/>
      <c r="DW17" s="660"/>
      <c r="DX17" s="660"/>
      <c r="DY17" s="660"/>
      <c r="DZ17" s="660"/>
      <c r="EA17" s="660"/>
      <c r="EB17" s="660"/>
      <c r="EC17" s="669"/>
    </row>
    <row r="18" spans="2:133" ht="11.25" customHeight="1" x14ac:dyDescent="0.15">
      <c r="B18" s="656" t="s">
        <v>257</v>
      </c>
      <c r="C18" s="657"/>
      <c r="D18" s="657"/>
      <c r="E18" s="657"/>
      <c r="F18" s="657"/>
      <c r="G18" s="657"/>
      <c r="H18" s="657"/>
      <c r="I18" s="657"/>
      <c r="J18" s="657"/>
      <c r="K18" s="657"/>
      <c r="L18" s="657"/>
      <c r="M18" s="657"/>
      <c r="N18" s="657"/>
      <c r="O18" s="657"/>
      <c r="P18" s="657"/>
      <c r="Q18" s="658"/>
      <c r="R18" s="659">
        <v>55356</v>
      </c>
      <c r="S18" s="660"/>
      <c r="T18" s="660"/>
      <c r="U18" s="660"/>
      <c r="V18" s="660"/>
      <c r="W18" s="660"/>
      <c r="X18" s="660"/>
      <c r="Y18" s="661"/>
      <c r="Z18" s="662">
        <v>0.1</v>
      </c>
      <c r="AA18" s="662"/>
      <c r="AB18" s="662"/>
      <c r="AC18" s="662"/>
      <c r="AD18" s="663">
        <v>55356</v>
      </c>
      <c r="AE18" s="663"/>
      <c r="AF18" s="663"/>
      <c r="AG18" s="663"/>
      <c r="AH18" s="663"/>
      <c r="AI18" s="663"/>
      <c r="AJ18" s="663"/>
      <c r="AK18" s="663"/>
      <c r="AL18" s="664">
        <v>0.2</v>
      </c>
      <c r="AM18" s="665"/>
      <c r="AN18" s="665"/>
      <c r="AO18" s="666"/>
      <c r="AP18" s="656" t="s">
        <v>258</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259</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15">
      <c r="B19" s="656" t="s">
        <v>260</v>
      </c>
      <c r="C19" s="657"/>
      <c r="D19" s="657"/>
      <c r="E19" s="657"/>
      <c r="F19" s="657"/>
      <c r="G19" s="657"/>
      <c r="H19" s="657"/>
      <c r="I19" s="657"/>
      <c r="J19" s="657"/>
      <c r="K19" s="657"/>
      <c r="L19" s="657"/>
      <c r="M19" s="657"/>
      <c r="N19" s="657"/>
      <c r="O19" s="657"/>
      <c r="P19" s="657"/>
      <c r="Q19" s="658"/>
      <c r="R19" s="659">
        <v>267556</v>
      </c>
      <c r="S19" s="660"/>
      <c r="T19" s="660"/>
      <c r="U19" s="660"/>
      <c r="V19" s="660"/>
      <c r="W19" s="660"/>
      <c r="X19" s="660"/>
      <c r="Y19" s="661"/>
      <c r="Z19" s="662">
        <v>0.6</v>
      </c>
      <c r="AA19" s="662"/>
      <c r="AB19" s="662"/>
      <c r="AC19" s="662"/>
      <c r="AD19" s="663">
        <v>267556</v>
      </c>
      <c r="AE19" s="663"/>
      <c r="AF19" s="663"/>
      <c r="AG19" s="663"/>
      <c r="AH19" s="663"/>
      <c r="AI19" s="663"/>
      <c r="AJ19" s="663"/>
      <c r="AK19" s="663"/>
      <c r="AL19" s="664">
        <v>1.2</v>
      </c>
      <c r="AM19" s="665"/>
      <c r="AN19" s="665"/>
      <c r="AO19" s="666"/>
      <c r="AP19" s="656" t="s">
        <v>261</v>
      </c>
      <c r="AQ19" s="657"/>
      <c r="AR19" s="657"/>
      <c r="AS19" s="657"/>
      <c r="AT19" s="657"/>
      <c r="AU19" s="657"/>
      <c r="AV19" s="657"/>
      <c r="AW19" s="657"/>
      <c r="AX19" s="657"/>
      <c r="AY19" s="657"/>
      <c r="AZ19" s="657"/>
      <c r="BA19" s="657"/>
      <c r="BB19" s="657"/>
      <c r="BC19" s="657"/>
      <c r="BD19" s="657"/>
      <c r="BE19" s="657"/>
      <c r="BF19" s="658"/>
      <c r="BG19" s="659">
        <v>3645</v>
      </c>
      <c r="BH19" s="660"/>
      <c r="BI19" s="660"/>
      <c r="BJ19" s="660"/>
      <c r="BK19" s="660"/>
      <c r="BL19" s="660"/>
      <c r="BM19" s="660"/>
      <c r="BN19" s="661"/>
      <c r="BO19" s="662">
        <v>0</v>
      </c>
      <c r="BP19" s="662"/>
      <c r="BQ19" s="662"/>
      <c r="BR19" s="662"/>
      <c r="BS19" s="663" t="s">
        <v>122</v>
      </c>
      <c r="BT19" s="663"/>
      <c r="BU19" s="663"/>
      <c r="BV19" s="663"/>
      <c r="BW19" s="663"/>
      <c r="BX19" s="663"/>
      <c r="BY19" s="663"/>
      <c r="BZ19" s="663"/>
      <c r="CA19" s="663"/>
      <c r="CB19" s="667"/>
      <c r="CD19" s="656" t="s">
        <v>262</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263</v>
      </c>
      <c r="C20" s="673"/>
      <c r="D20" s="673"/>
      <c r="E20" s="673"/>
      <c r="F20" s="673"/>
      <c r="G20" s="673"/>
      <c r="H20" s="673"/>
      <c r="I20" s="673"/>
      <c r="J20" s="673"/>
      <c r="K20" s="673"/>
      <c r="L20" s="673"/>
      <c r="M20" s="673"/>
      <c r="N20" s="673"/>
      <c r="O20" s="673"/>
      <c r="P20" s="673"/>
      <c r="Q20" s="674"/>
      <c r="R20" s="659">
        <v>6926</v>
      </c>
      <c r="S20" s="660"/>
      <c r="T20" s="660"/>
      <c r="U20" s="660"/>
      <c r="V20" s="660"/>
      <c r="W20" s="660"/>
      <c r="X20" s="660"/>
      <c r="Y20" s="661"/>
      <c r="Z20" s="662">
        <v>0</v>
      </c>
      <c r="AA20" s="662"/>
      <c r="AB20" s="662"/>
      <c r="AC20" s="662"/>
      <c r="AD20" s="663">
        <v>6926</v>
      </c>
      <c r="AE20" s="663"/>
      <c r="AF20" s="663"/>
      <c r="AG20" s="663"/>
      <c r="AH20" s="663"/>
      <c r="AI20" s="663"/>
      <c r="AJ20" s="663"/>
      <c r="AK20" s="663"/>
      <c r="AL20" s="664">
        <v>0</v>
      </c>
      <c r="AM20" s="665"/>
      <c r="AN20" s="665"/>
      <c r="AO20" s="666"/>
      <c r="AP20" s="656" t="s">
        <v>264</v>
      </c>
      <c r="AQ20" s="657"/>
      <c r="AR20" s="657"/>
      <c r="AS20" s="657"/>
      <c r="AT20" s="657"/>
      <c r="AU20" s="657"/>
      <c r="AV20" s="657"/>
      <c r="AW20" s="657"/>
      <c r="AX20" s="657"/>
      <c r="AY20" s="657"/>
      <c r="AZ20" s="657"/>
      <c r="BA20" s="657"/>
      <c r="BB20" s="657"/>
      <c r="BC20" s="657"/>
      <c r="BD20" s="657"/>
      <c r="BE20" s="657"/>
      <c r="BF20" s="658"/>
      <c r="BG20" s="659">
        <v>3645</v>
      </c>
      <c r="BH20" s="660"/>
      <c r="BI20" s="660"/>
      <c r="BJ20" s="660"/>
      <c r="BK20" s="660"/>
      <c r="BL20" s="660"/>
      <c r="BM20" s="660"/>
      <c r="BN20" s="661"/>
      <c r="BO20" s="662">
        <v>0</v>
      </c>
      <c r="BP20" s="662"/>
      <c r="BQ20" s="662"/>
      <c r="BR20" s="662"/>
      <c r="BS20" s="663" t="s">
        <v>122</v>
      </c>
      <c r="BT20" s="663"/>
      <c r="BU20" s="663"/>
      <c r="BV20" s="663"/>
      <c r="BW20" s="663"/>
      <c r="BX20" s="663"/>
      <c r="BY20" s="663"/>
      <c r="BZ20" s="663"/>
      <c r="CA20" s="663"/>
      <c r="CB20" s="667"/>
      <c r="CD20" s="656" t="s">
        <v>265</v>
      </c>
      <c r="CE20" s="657"/>
      <c r="CF20" s="657"/>
      <c r="CG20" s="657"/>
      <c r="CH20" s="657"/>
      <c r="CI20" s="657"/>
      <c r="CJ20" s="657"/>
      <c r="CK20" s="657"/>
      <c r="CL20" s="657"/>
      <c r="CM20" s="657"/>
      <c r="CN20" s="657"/>
      <c r="CO20" s="657"/>
      <c r="CP20" s="657"/>
      <c r="CQ20" s="658"/>
      <c r="CR20" s="659">
        <v>42647088</v>
      </c>
      <c r="CS20" s="660"/>
      <c r="CT20" s="660"/>
      <c r="CU20" s="660"/>
      <c r="CV20" s="660"/>
      <c r="CW20" s="660"/>
      <c r="CX20" s="660"/>
      <c r="CY20" s="661"/>
      <c r="CZ20" s="662">
        <v>100</v>
      </c>
      <c r="DA20" s="662"/>
      <c r="DB20" s="662"/>
      <c r="DC20" s="662"/>
      <c r="DD20" s="668">
        <v>5397398</v>
      </c>
      <c r="DE20" s="660"/>
      <c r="DF20" s="660"/>
      <c r="DG20" s="660"/>
      <c r="DH20" s="660"/>
      <c r="DI20" s="660"/>
      <c r="DJ20" s="660"/>
      <c r="DK20" s="660"/>
      <c r="DL20" s="660"/>
      <c r="DM20" s="660"/>
      <c r="DN20" s="660"/>
      <c r="DO20" s="660"/>
      <c r="DP20" s="661"/>
      <c r="DQ20" s="668">
        <v>27604341</v>
      </c>
      <c r="DR20" s="660"/>
      <c r="DS20" s="660"/>
      <c r="DT20" s="660"/>
      <c r="DU20" s="660"/>
      <c r="DV20" s="660"/>
      <c r="DW20" s="660"/>
      <c r="DX20" s="660"/>
      <c r="DY20" s="660"/>
      <c r="DZ20" s="660"/>
      <c r="EA20" s="660"/>
      <c r="EB20" s="660"/>
      <c r="EC20" s="669"/>
    </row>
    <row r="21" spans="2:133" ht="11.25" customHeight="1" x14ac:dyDescent="0.15">
      <c r="B21" s="656" t="s">
        <v>266</v>
      </c>
      <c r="C21" s="657"/>
      <c r="D21" s="657"/>
      <c r="E21" s="657"/>
      <c r="F21" s="657"/>
      <c r="G21" s="657"/>
      <c r="H21" s="657"/>
      <c r="I21" s="657"/>
      <c r="J21" s="657"/>
      <c r="K21" s="657"/>
      <c r="L21" s="657"/>
      <c r="M21" s="657"/>
      <c r="N21" s="657"/>
      <c r="O21" s="657"/>
      <c r="P21" s="657"/>
      <c r="Q21" s="658"/>
      <c r="R21" s="659">
        <v>13746800</v>
      </c>
      <c r="S21" s="660"/>
      <c r="T21" s="660"/>
      <c r="U21" s="660"/>
      <c r="V21" s="660"/>
      <c r="W21" s="660"/>
      <c r="X21" s="660"/>
      <c r="Y21" s="661"/>
      <c r="Z21" s="662">
        <v>31.1</v>
      </c>
      <c r="AA21" s="662"/>
      <c r="AB21" s="662"/>
      <c r="AC21" s="662"/>
      <c r="AD21" s="663">
        <v>11749051</v>
      </c>
      <c r="AE21" s="663"/>
      <c r="AF21" s="663"/>
      <c r="AG21" s="663"/>
      <c r="AH21" s="663"/>
      <c r="AI21" s="663"/>
      <c r="AJ21" s="663"/>
      <c r="AK21" s="663"/>
      <c r="AL21" s="664">
        <v>51.9</v>
      </c>
      <c r="AM21" s="665"/>
      <c r="AN21" s="665"/>
      <c r="AO21" s="666"/>
      <c r="AP21" s="656" t="s">
        <v>267</v>
      </c>
      <c r="AQ21" s="675"/>
      <c r="AR21" s="675"/>
      <c r="AS21" s="675"/>
      <c r="AT21" s="675"/>
      <c r="AU21" s="675"/>
      <c r="AV21" s="675"/>
      <c r="AW21" s="675"/>
      <c r="AX21" s="675"/>
      <c r="AY21" s="675"/>
      <c r="AZ21" s="675"/>
      <c r="BA21" s="675"/>
      <c r="BB21" s="675"/>
      <c r="BC21" s="675"/>
      <c r="BD21" s="675"/>
      <c r="BE21" s="675"/>
      <c r="BF21" s="676"/>
      <c r="BG21" s="659">
        <v>3522</v>
      </c>
      <c r="BH21" s="660"/>
      <c r="BI21" s="660"/>
      <c r="BJ21" s="660"/>
      <c r="BK21" s="660"/>
      <c r="BL21" s="660"/>
      <c r="BM21" s="660"/>
      <c r="BN21" s="661"/>
      <c r="BO21" s="662">
        <v>0</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268</v>
      </c>
      <c r="C22" s="657"/>
      <c r="D22" s="657"/>
      <c r="E22" s="657"/>
      <c r="F22" s="657"/>
      <c r="G22" s="657"/>
      <c r="H22" s="657"/>
      <c r="I22" s="657"/>
      <c r="J22" s="657"/>
      <c r="K22" s="657"/>
      <c r="L22" s="657"/>
      <c r="M22" s="657"/>
      <c r="N22" s="657"/>
      <c r="O22" s="657"/>
      <c r="P22" s="657"/>
      <c r="Q22" s="658"/>
      <c r="R22" s="659">
        <v>11749051</v>
      </c>
      <c r="S22" s="660"/>
      <c r="T22" s="660"/>
      <c r="U22" s="660"/>
      <c r="V22" s="660"/>
      <c r="W22" s="660"/>
      <c r="X22" s="660"/>
      <c r="Y22" s="661"/>
      <c r="Z22" s="662">
        <v>26.5</v>
      </c>
      <c r="AA22" s="662"/>
      <c r="AB22" s="662"/>
      <c r="AC22" s="662"/>
      <c r="AD22" s="663">
        <v>11749051</v>
      </c>
      <c r="AE22" s="663"/>
      <c r="AF22" s="663"/>
      <c r="AG22" s="663"/>
      <c r="AH22" s="663"/>
      <c r="AI22" s="663"/>
      <c r="AJ22" s="663"/>
      <c r="AK22" s="663"/>
      <c r="AL22" s="664">
        <v>51.9</v>
      </c>
      <c r="AM22" s="665"/>
      <c r="AN22" s="665"/>
      <c r="AO22" s="666"/>
      <c r="AP22" s="656" t="s">
        <v>269</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270</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271</v>
      </c>
      <c r="C23" s="657"/>
      <c r="D23" s="657"/>
      <c r="E23" s="657"/>
      <c r="F23" s="657"/>
      <c r="G23" s="657"/>
      <c r="H23" s="657"/>
      <c r="I23" s="657"/>
      <c r="J23" s="657"/>
      <c r="K23" s="657"/>
      <c r="L23" s="657"/>
      <c r="M23" s="657"/>
      <c r="N23" s="657"/>
      <c r="O23" s="657"/>
      <c r="P23" s="657"/>
      <c r="Q23" s="658"/>
      <c r="R23" s="659">
        <v>1997749</v>
      </c>
      <c r="S23" s="660"/>
      <c r="T23" s="660"/>
      <c r="U23" s="660"/>
      <c r="V23" s="660"/>
      <c r="W23" s="660"/>
      <c r="X23" s="660"/>
      <c r="Y23" s="661"/>
      <c r="Z23" s="662">
        <v>4.5</v>
      </c>
      <c r="AA23" s="662"/>
      <c r="AB23" s="662"/>
      <c r="AC23" s="662"/>
      <c r="AD23" s="663" t="s">
        <v>122</v>
      </c>
      <c r="AE23" s="663"/>
      <c r="AF23" s="663"/>
      <c r="AG23" s="663"/>
      <c r="AH23" s="663"/>
      <c r="AI23" s="663"/>
      <c r="AJ23" s="663"/>
      <c r="AK23" s="663"/>
      <c r="AL23" s="664" t="s">
        <v>122</v>
      </c>
      <c r="AM23" s="665"/>
      <c r="AN23" s="665"/>
      <c r="AO23" s="666"/>
      <c r="AP23" s="656" t="s">
        <v>272</v>
      </c>
      <c r="AQ23" s="675"/>
      <c r="AR23" s="675"/>
      <c r="AS23" s="675"/>
      <c r="AT23" s="675"/>
      <c r="AU23" s="675"/>
      <c r="AV23" s="675"/>
      <c r="AW23" s="675"/>
      <c r="AX23" s="675"/>
      <c r="AY23" s="675"/>
      <c r="AZ23" s="675"/>
      <c r="BA23" s="675"/>
      <c r="BB23" s="675"/>
      <c r="BC23" s="675"/>
      <c r="BD23" s="675"/>
      <c r="BE23" s="675"/>
      <c r="BF23" s="676"/>
      <c r="BG23" s="659">
        <v>123</v>
      </c>
      <c r="BH23" s="660"/>
      <c r="BI23" s="660"/>
      <c r="BJ23" s="660"/>
      <c r="BK23" s="660"/>
      <c r="BL23" s="660"/>
      <c r="BM23" s="660"/>
      <c r="BN23" s="661"/>
      <c r="BO23" s="662">
        <v>0</v>
      </c>
      <c r="BP23" s="662"/>
      <c r="BQ23" s="662"/>
      <c r="BR23" s="662"/>
      <c r="BS23" s="663" t="s">
        <v>122</v>
      </c>
      <c r="BT23" s="663"/>
      <c r="BU23" s="663"/>
      <c r="BV23" s="663"/>
      <c r="BW23" s="663"/>
      <c r="BX23" s="663"/>
      <c r="BY23" s="663"/>
      <c r="BZ23" s="663"/>
      <c r="CA23" s="663"/>
      <c r="CB23" s="667"/>
      <c r="CD23" s="641" t="s">
        <v>212</v>
      </c>
      <c r="CE23" s="642"/>
      <c r="CF23" s="642"/>
      <c r="CG23" s="642"/>
      <c r="CH23" s="642"/>
      <c r="CI23" s="642"/>
      <c r="CJ23" s="642"/>
      <c r="CK23" s="642"/>
      <c r="CL23" s="642"/>
      <c r="CM23" s="642"/>
      <c r="CN23" s="642"/>
      <c r="CO23" s="642"/>
      <c r="CP23" s="642"/>
      <c r="CQ23" s="643"/>
      <c r="CR23" s="641" t="s">
        <v>273</v>
      </c>
      <c r="CS23" s="642"/>
      <c r="CT23" s="642"/>
      <c r="CU23" s="642"/>
      <c r="CV23" s="642"/>
      <c r="CW23" s="642"/>
      <c r="CX23" s="642"/>
      <c r="CY23" s="643"/>
      <c r="CZ23" s="641" t="s">
        <v>274</v>
      </c>
      <c r="DA23" s="642"/>
      <c r="DB23" s="642"/>
      <c r="DC23" s="643"/>
      <c r="DD23" s="641" t="s">
        <v>275</v>
      </c>
      <c r="DE23" s="642"/>
      <c r="DF23" s="642"/>
      <c r="DG23" s="642"/>
      <c r="DH23" s="642"/>
      <c r="DI23" s="642"/>
      <c r="DJ23" s="642"/>
      <c r="DK23" s="643"/>
      <c r="DL23" s="686" t="s">
        <v>276</v>
      </c>
      <c r="DM23" s="687"/>
      <c r="DN23" s="687"/>
      <c r="DO23" s="687"/>
      <c r="DP23" s="687"/>
      <c r="DQ23" s="687"/>
      <c r="DR23" s="687"/>
      <c r="DS23" s="687"/>
      <c r="DT23" s="687"/>
      <c r="DU23" s="687"/>
      <c r="DV23" s="688"/>
      <c r="DW23" s="641" t="s">
        <v>277</v>
      </c>
      <c r="DX23" s="642"/>
      <c r="DY23" s="642"/>
      <c r="DZ23" s="642"/>
      <c r="EA23" s="642"/>
      <c r="EB23" s="642"/>
      <c r="EC23" s="643"/>
    </row>
    <row r="24" spans="2:133" ht="11.25" customHeight="1" x14ac:dyDescent="0.15">
      <c r="B24" s="656" t="s">
        <v>278</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279</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280</v>
      </c>
      <c r="CE24" s="646"/>
      <c r="CF24" s="646"/>
      <c r="CG24" s="646"/>
      <c r="CH24" s="646"/>
      <c r="CI24" s="646"/>
      <c r="CJ24" s="646"/>
      <c r="CK24" s="646"/>
      <c r="CL24" s="646"/>
      <c r="CM24" s="646"/>
      <c r="CN24" s="646"/>
      <c r="CO24" s="646"/>
      <c r="CP24" s="646"/>
      <c r="CQ24" s="647"/>
      <c r="CR24" s="648">
        <v>17901435</v>
      </c>
      <c r="CS24" s="649"/>
      <c r="CT24" s="649"/>
      <c r="CU24" s="649"/>
      <c r="CV24" s="649"/>
      <c r="CW24" s="649"/>
      <c r="CX24" s="649"/>
      <c r="CY24" s="650"/>
      <c r="CZ24" s="653">
        <v>42</v>
      </c>
      <c r="DA24" s="654"/>
      <c r="DB24" s="654"/>
      <c r="DC24" s="670"/>
      <c r="DD24" s="694">
        <v>12514000</v>
      </c>
      <c r="DE24" s="649"/>
      <c r="DF24" s="649"/>
      <c r="DG24" s="649"/>
      <c r="DH24" s="649"/>
      <c r="DI24" s="649"/>
      <c r="DJ24" s="649"/>
      <c r="DK24" s="650"/>
      <c r="DL24" s="694">
        <v>11436764</v>
      </c>
      <c r="DM24" s="649"/>
      <c r="DN24" s="649"/>
      <c r="DO24" s="649"/>
      <c r="DP24" s="649"/>
      <c r="DQ24" s="649"/>
      <c r="DR24" s="649"/>
      <c r="DS24" s="649"/>
      <c r="DT24" s="649"/>
      <c r="DU24" s="649"/>
      <c r="DV24" s="650"/>
      <c r="DW24" s="653">
        <v>50.4</v>
      </c>
      <c r="DX24" s="654"/>
      <c r="DY24" s="654"/>
      <c r="DZ24" s="654"/>
      <c r="EA24" s="654"/>
      <c r="EB24" s="654"/>
      <c r="EC24" s="655"/>
    </row>
    <row r="25" spans="2:133" ht="11.25" customHeight="1" x14ac:dyDescent="0.15">
      <c r="B25" s="656" t="s">
        <v>281</v>
      </c>
      <c r="C25" s="657"/>
      <c r="D25" s="657"/>
      <c r="E25" s="657"/>
      <c r="F25" s="657"/>
      <c r="G25" s="657"/>
      <c r="H25" s="657"/>
      <c r="I25" s="657"/>
      <c r="J25" s="657"/>
      <c r="K25" s="657"/>
      <c r="L25" s="657"/>
      <c r="M25" s="657"/>
      <c r="N25" s="657"/>
      <c r="O25" s="657"/>
      <c r="P25" s="657"/>
      <c r="Q25" s="658"/>
      <c r="R25" s="659">
        <v>24566262</v>
      </c>
      <c r="S25" s="660"/>
      <c r="T25" s="660"/>
      <c r="U25" s="660"/>
      <c r="V25" s="660"/>
      <c r="W25" s="660"/>
      <c r="X25" s="660"/>
      <c r="Y25" s="661"/>
      <c r="Z25" s="662">
        <v>55.5</v>
      </c>
      <c r="AA25" s="662"/>
      <c r="AB25" s="662"/>
      <c r="AC25" s="662"/>
      <c r="AD25" s="663">
        <v>22568323</v>
      </c>
      <c r="AE25" s="663"/>
      <c r="AF25" s="663"/>
      <c r="AG25" s="663"/>
      <c r="AH25" s="663"/>
      <c r="AI25" s="663"/>
      <c r="AJ25" s="663"/>
      <c r="AK25" s="663"/>
      <c r="AL25" s="664">
        <v>99.7</v>
      </c>
      <c r="AM25" s="665"/>
      <c r="AN25" s="665"/>
      <c r="AO25" s="666"/>
      <c r="AP25" s="656" t="s">
        <v>282</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283</v>
      </c>
      <c r="CE25" s="657"/>
      <c r="CF25" s="657"/>
      <c r="CG25" s="657"/>
      <c r="CH25" s="657"/>
      <c r="CI25" s="657"/>
      <c r="CJ25" s="657"/>
      <c r="CK25" s="657"/>
      <c r="CL25" s="657"/>
      <c r="CM25" s="657"/>
      <c r="CN25" s="657"/>
      <c r="CO25" s="657"/>
      <c r="CP25" s="657"/>
      <c r="CQ25" s="658"/>
      <c r="CR25" s="659">
        <v>6682321</v>
      </c>
      <c r="CS25" s="691"/>
      <c r="CT25" s="691"/>
      <c r="CU25" s="691"/>
      <c r="CV25" s="691"/>
      <c r="CW25" s="691"/>
      <c r="CX25" s="691"/>
      <c r="CY25" s="692"/>
      <c r="CZ25" s="664">
        <v>15.7</v>
      </c>
      <c r="DA25" s="689"/>
      <c r="DB25" s="689"/>
      <c r="DC25" s="693"/>
      <c r="DD25" s="668">
        <v>6198908</v>
      </c>
      <c r="DE25" s="691"/>
      <c r="DF25" s="691"/>
      <c r="DG25" s="691"/>
      <c r="DH25" s="691"/>
      <c r="DI25" s="691"/>
      <c r="DJ25" s="691"/>
      <c r="DK25" s="692"/>
      <c r="DL25" s="668">
        <v>6094108</v>
      </c>
      <c r="DM25" s="691"/>
      <c r="DN25" s="691"/>
      <c r="DO25" s="691"/>
      <c r="DP25" s="691"/>
      <c r="DQ25" s="691"/>
      <c r="DR25" s="691"/>
      <c r="DS25" s="691"/>
      <c r="DT25" s="691"/>
      <c r="DU25" s="691"/>
      <c r="DV25" s="692"/>
      <c r="DW25" s="664">
        <v>26.8</v>
      </c>
      <c r="DX25" s="689"/>
      <c r="DY25" s="689"/>
      <c r="DZ25" s="689"/>
      <c r="EA25" s="689"/>
      <c r="EB25" s="689"/>
      <c r="EC25" s="690"/>
    </row>
    <row r="26" spans="2:133" ht="11.25" customHeight="1" x14ac:dyDescent="0.15">
      <c r="B26" s="656" t="s">
        <v>284</v>
      </c>
      <c r="C26" s="657"/>
      <c r="D26" s="657"/>
      <c r="E26" s="657"/>
      <c r="F26" s="657"/>
      <c r="G26" s="657"/>
      <c r="H26" s="657"/>
      <c r="I26" s="657"/>
      <c r="J26" s="657"/>
      <c r="K26" s="657"/>
      <c r="L26" s="657"/>
      <c r="M26" s="657"/>
      <c r="N26" s="657"/>
      <c r="O26" s="657"/>
      <c r="P26" s="657"/>
      <c r="Q26" s="658"/>
      <c r="R26" s="659">
        <v>7055</v>
      </c>
      <c r="S26" s="660"/>
      <c r="T26" s="660"/>
      <c r="U26" s="660"/>
      <c r="V26" s="660"/>
      <c r="W26" s="660"/>
      <c r="X26" s="660"/>
      <c r="Y26" s="661"/>
      <c r="Z26" s="662">
        <v>0</v>
      </c>
      <c r="AA26" s="662"/>
      <c r="AB26" s="662"/>
      <c r="AC26" s="662"/>
      <c r="AD26" s="663">
        <v>7055</v>
      </c>
      <c r="AE26" s="663"/>
      <c r="AF26" s="663"/>
      <c r="AG26" s="663"/>
      <c r="AH26" s="663"/>
      <c r="AI26" s="663"/>
      <c r="AJ26" s="663"/>
      <c r="AK26" s="663"/>
      <c r="AL26" s="664">
        <v>0</v>
      </c>
      <c r="AM26" s="665"/>
      <c r="AN26" s="665"/>
      <c r="AO26" s="666"/>
      <c r="AP26" s="656" t="s">
        <v>285</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286</v>
      </c>
      <c r="CE26" s="657"/>
      <c r="CF26" s="657"/>
      <c r="CG26" s="657"/>
      <c r="CH26" s="657"/>
      <c r="CI26" s="657"/>
      <c r="CJ26" s="657"/>
      <c r="CK26" s="657"/>
      <c r="CL26" s="657"/>
      <c r="CM26" s="657"/>
      <c r="CN26" s="657"/>
      <c r="CO26" s="657"/>
      <c r="CP26" s="657"/>
      <c r="CQ26" s="658"/>
      <c r="CR26" s="659">
        <v>4320096</v>
      </c>
      <c r="CS26" s="660"/>
      <c r="CT26" s="660"/>
      <c r="CU26" s="660"/>
      <c r="CV26" s="660"/>
      <c r="CW26" s="660"/>
      <c r="CX26" s="660"/>
      <c r="CY26" s="661"/>
      <c r="CZ26" s="664">
        <v>10.1</v>
      </c>
      <c r="DA26" s="689"/>
      <c r="DB26" s="689"/>
      <c r="DC26" s="693"/>
      <c r="DD26" s="668">
        <v>4096508</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89"/>
      <c r="DY26" s="689"/>
      <c r="DZ26" s="689"/>
      <c r="EA26" s="689"/>
      <c r="EB26" s="689"/>
      <c r="EC26" s="690"/>
    </row>
    <row r="27" spans="2:133" ht="11.25" customHeight="1" x14ac:dyDescent="0.15">
      <c r="B27" s="656" t="s">
        <v>287</v>
      </c>
      <c r="C27" s="657"/>
      <c r="D27" s="657"/>
      <c r="E27" s="657"/>
      <c r="F27" s="657"/>
      <c r="G27" s="657"/>
      <c r="H27" s="657"/>
      <c r="I27" s="657"/>
      <c r="J27" s="657"/>
      <c r="K27" s="657"/>
      <c r="L27" s="657"/>
      <c r="M27" s="657"/>
      <c r="N27" s="657"/>
      <c r="O27" s="657"/>
      <c r="P27" s="657"/>
      <c r="Q27" s="658"/>
      <c r="R27" s="659">
        <v>65185</v>
      </c>
      <c r="S27" s="660"/>
      <c r="T27" s="660"/>
      <c r="U27" s="660"/>
      <c r="V27" s="660"/>
      <c r="W27" s="660"/>
      <c r="X27" s="660"/>
      <c r="Y27" s="661"/>
      <c r="Z27" s="662">
        <v>0.1</v>
      </c>
      <c r="AA27" s="662"/>
      <c r="AB27" s="662"/>
      <c r="AC27" s="662"/>
      <c r="AD27" s="663" t="s">
        <v>122</v>
      </c>
      <c r="AE27" s="663"/>
      <c r="AF27" s="663"/>
      <c r="AG27" s="663"/>
      <c r="AH27" s="663"/>
      <c r="AI27" s="663"/>
      <c r="AJ27" s="663"/>
      <c r="AK27" s="663"/>
      <c r="AL27" s="664" t="s">
        <v>122</v>
      </c>
      <c r="AM27" s="665"/>
      <c r="AN27" s="665"/>
      <c r="AO27" s="666"/>
      <c r="AP27" s="656" t="s">
        <v>288</v>
      </c>
      <c r="AQ27" s="657"/>
      <c r="AR27" s="657"/>
      <c r="AS27" s="657"/>
      <c r="AT27" s="657"/>
      <c r="AU27" s="657"/>
      <c r="AV27" s="657"/>
      <c r="AW27" s="657"/>
      <c r="AX27" s="657"/>
      <c r="AY27" s="657"/>
      <c r="AZ27" s="657"/>
      <c r="BA27" s="657"/>
      <c r="BB27" s="657"/>
      <c r="BC27" s="657"/>
      <c r="BD27" s="657"/>
      <c r="BE27" s="657"/>
      <c r="BF27" s="658"/>
      <c r="BG27" s="659">
        <v>7980956</v>
      </c>
      <c r="BH27" s="660"/>
      <c r="BI27" s="660"/>
      <c r="BJ27" s="660"/>
      <c r="BK27" s="660"/>
      <c r="BL27" s="660"/>
      <c r="BM27" s="660"/>
      <c r="BN27" s="661"/>
      <c r="BO27" s="662">
        <v>100</v>
      </c>
      <c r="BP27" s="662"/>
      <c r="BQ27" s="662"/>
      <c r="BR27" s="662"/>
      <c r="BS27" s="663">
        <v>163756</v>
      </c>
      <c r="BT27" s="663"/>
      <c r="BU27" s="663"/>
      <c r="BV27" s="663"/>
      <c r="BW27" s="663"/>
      <c r="BX27" s="663"/>
      <c r="BY27" s="663"/>
      <c r="BZ27" s="663"/>
      <c r="CA27" s="663"/>
      <c r="CB27" s="667"/>
      <c r="CD27" s="656" t="s">
        <v>289</v>
      </c>
      <c r="CE27" s="657"/>
      <c r="CF27" s="657"/>
      <c r="CG27" s="657"/>
      <c r="CH27" s="657"/>
      <c r="CI27" s="657"/>
      <c r="CJ27" s="657"/>
      <c r="CK27" s="657"/>
      <c r="CL27" s="657"/>
      <c r="CM27" s="657"/>
      <c r="CN27" s="657"/>
      <c r="CO27" s="657"/>
      <c r="CP27" s="657"/>
      <c r="CQ27" s="658"/>
      <c r="CR27" s="659">
        <v>7928844</v>
      </c>
      <c r="CS27" s="691"/>
      <c r="CT27" s="691"/>
      <c r="CU27" s="691"/>
      <c r="CV27" s="691"/>
      <c r="CW27" s="691"/>
      <c r="CX27" s="691"/>
      <c r="CY27" s="692"/>
      <c r="CZ27" s="664">
        <v>18.600000000000001</v>
      </c>
      <c r="DA27" s="689"/>
      <c r="DB27" s="689"/>
      <c r="DC27" s="693"/>
      <c r="DD27" s="668">
        <v>3108855</v>
      </c>
      <c r="DE27" s="691"/>
      <c r="DF27" s="691"/>
      <c r="DG27" s="691"/>
      <c r="DH27" s="691"/>
      <c r="DI27" s="691"/>
      <c r="DJ27" s="691"/>
      <c r="DK27" s="692"/>
      <c r="DL27" s="668">
        <v>2136419</v>
      </c>
      <c r="DM27" s="691"/>
      <c r="DN27" s="691"/>
      <c r="DO27" s="691"/>
      <c r="DP27" s="691"/>
      <c r="DQ27" s="691"/>
      <c r="DR27" s="691"/>
      <c r="DS27" s="691"/>
      <c r="DT27" s="691"/>
      <c r="DU27" s="691"/>
      <c r="DV27" s="692"/>
      <c r="DW27" s="664">
        <v>9.4</v>
      </c>
      <c r="DX27" s="689"/>
      <c r="DY27" s="689"/>
      <c r="DZ27" s="689"/>
      <c r="EA27" s="689"/>
      <c r="EB27" s="689"/>
      <c r="EC27" s="690"/>
    </row>
    <row r="28" spans="2:133" ht="11.25" customHeight="1" x14ac:dyDescent="0.15">
      <c r="B28" s="656" t="s">
        <v>290</v>
      </c>
      <c r="C28" s="657"/>
      <c r="D28" s="657"/>
      <c r="E28" s="657"/>
      <c r="F28" s="657"/>
      <c r="G28" s="657"/>
      <c r="H28" s="657"/>
      <c r="I28" s="657"/>
      <c r="J28" s="657"/>
      <c r="K28" s="657"/>
      <c r="L28" s="657"/>
      <c r="M28" s="657"/>
      <c r="N28" s="657"/>
      <c r="O28" s="657"/>
      <c r="P28" s="657"/>
      <c r="Q28" s="658"/>
      <c r="R28" s="659">
        <v>342986</v>
      </c>
      <c r="S28" s="660"/>
      <c r="T28" s="660"/>
      <c r="U28" s="660"/>
      <c r="V28" s="660"/>
      <c r="W28" s="660"/>
      <c r="X28" s="660"/>
      <c r="Y28" s="661"/>
      <c r="Z28" s="662">
        <v>0.8</v>
      </c>
      <c r="AA28" s="662"/>
      <c r="AB28" s="662"/>
      <c r="AC28" s="662"/>
      <c r="AD28" s="663">
        <v>27390</v>
      </c>
      <c r="AE28" s="663"/>
      <c r="AF28" s="663"/>
      <c r="AG28" s="663"/>
      <c r="AH28" s="663"/>
      <c r="AI28" s="663"/>
      <c r="AJ28" s="663"/>
      <c r="AK28" s="663"/>
      <c r="AL28" s="664">
        <v>0.1</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291</v>
      </c>
      <c r="CE28" s="657"/>
      <c r="CF28" s="657"/>
      <c r="CG28" s="657"/>
      <c r="CH28" s="657"/>
      <c r="CI28" s="657"/>
      <c r="CJ28" s="657"/>
      <c r="CK28" s="657"/>
      <c r="CL28" s="657"/>
      <c r="CM28" s="657"/>
      <c r="CN28" s="657"/>
      <c r="CO28" s="657"/>
      <c r="CP28" s="657"/>
      <c r="CQ28" s="658"/>
      <c r="CR28" s="659">
        <v>3290270</v>
      </c>
      <c r="CS28" s="660"/>
      <c r="CT28" s="660"/>
      <c r="CU28" s="660"/>
      <c r="CV28" s="660"/>
      <c r="CW28" s="660"/>
      <c r="CX28" s="660"/>
      <c r="CY28" s="661"/>
      <c r="CZ28" s="664">
        <v>7.7</v>
      </c>
      <c r="DA28" s="689"/>
      <c r="DB28" s="689"/>
      <c r="DC28" s="693"/>
      <c r="DD28" s="668">
        <v>3206237</v>
      </c>
      <c r="DE28" s="660"/>
      <c r="DF28" s="660"/>
      <c r="DG28" s="660"/>
      <c r="DH28" s="660"/>
      <c r="DI28" s="660"/>
      <c r="DJ28" s="660"/>
      <c r="DK28" s="661"/>
      <c r="DL28" s="668">
        <v>3206237</v>
      </c>
      <c r="DM28" s="660"/>
      <c r="DN28" s="660"/>
      <c r="DO28" s="660"/>
      <c r="DP28" s="660"/>
      <c r="DQ28" s="660"/>
      <c r="DR28" s="660"/>
      <c r="DS28" s="660"/>
      <c r="DT28" s="660"/>
      <c r="DU28" s="660"/>
      <c r="DV28" s="661"/>
      <c r="DW28" s="664">
        <v>14.1</v>
      </c>
      <c r="DX28" s="689"/>
      <c r="DY28" s="689"/>
      <c r="DZ28" s="689"/>
      <c r="EA28" s="689"/>
      <c r="EB28" s="689"/>
      <c r="EC28" s="690"/>
    </row>
    <row r="29" spans="2:133" ht="11.25" customHeight="1" x14ac:dyDescent="0.15">
      <c r="B29" s="656" t="s">
        <v>292</v>
      </c>
      <c r="C29" s="657"/>
      <c r="D29" s="657"/>
      <c r="E29" s="657"/>
      <c r="F29" s="657"/>
      <c r="G29" s="657"/>
      <c r="H29" s="657"/>
      <c r="I29" s="657"/>
      <c r="J29" s="657"/>
      <c r="K29" s="657"/>
      <c r="L29" s="657"/>
      <c r="M29" s="657"/>
      <c r="N29" s="657"/>
      <c r="O29" s="657"/>
      <c r="P29" s="657"/>
      <c r="Q29" s="658"/>
      <c r="R29" s="659">
        <v>122123</v>
      </c>
      <c r="S29" s="660"/>
      <c r="T29" s="660"/>
      <c r="U29" s="660"/>
      <c r="V29" s="660"/>
      <c r="W29" s="660"/>
      <c r="X29" s="660"/>
      <c r="Y29" s="661"/>
      <c r="Z29" s="662">
        <v>0.3</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293</v>
      </c>
      <c r="CE29" s="696"/>
      <c r="CF29" s="656" t="s">
        <v>66</v>
      </c>
      <c r="CG29" s="657"/>
      <c r="CH29" s="657"/>
      <c r="CI29" s="657"/>
      <c r="CJ29" s="657"/>
      <c r="CK29" s="657"/>
      <c r="CL29" s="657"/>
      <c r="CM29" s="657"/>
      <c r="CN29" s="657"/>
      <c r="CO29" s="657"/>
      <c r="CP29" s="657"/>
      <c r="CQ29" s="658"/>
      <c r="CR29" s="659">
        <v>3290155</v>
      </c>
      <c r="CS29" s="691"/>
      <c r="CT29" s="691"/>
      <c r="CU29" s="691"/>
      <c r="CV29" s="691"/>
      <c r="CW29" s="691"/>
      <c r="CX29" s="691"/>
      <c r="CY29" s="692"/>
      <c r="CZ29" s="664">
        <v>7.7</v>
      </c>
      <c r="DA29" s="689"/>
      <c r="DB29" s="689"/>
      <c r="DC29" s="693"/>
      <c r="DD29" s="668">
        <v>3206122</v>
      </c>
      <c r="DE29" s="691"/>
      <c r="DF29" s="691"/>
      <c r="DG29" s="691"/>
      <c r="DH29" s="691"/>
      <c r="DI29" s="691"/>
      <c r="DJ29" s="691"/>
      <c r="DK29" s="692"/>
      <c r="DL29" s="668">
        <v>3206122</v>
      </c>
      <c r="DM29" s="691"/>
      <c r="DN29" s="691"/>
      <c r="DO29" s="691"/>
      <c r="DP29" s="691"/>
      <c r="DQ29" s="691"/>
      <c r="DR29" s="691"/>
      <c r="DS29" s="691"/>
      <c r="DT29" s="691"/>
      <c r="DU29" s="691"/>
      <c r="DV29" s="692"/>
      <c r="DW29" s="664">
        <v>14.1</v>
      </c>
      <c r="DX29" s="689"/>
      <c r="DY29" s="689"/>
      <c r="DZ29" s="689"/>
      <c r="EA29" s="689"/>
      <c r="EB29" s="689"/>
      <c r="EC29" s="690"/>
    </row>
    <row r="30" spans="2:133" ht="11.25" customHeight="1" x14ac:dyDescent="0.15">
      <c r="B30" s="656" t="s">
        <v>294</v>
      </c>
      <c r="C30" s="657"/>
      <c r="D30" s="657"/>
      <c r="E30" s="657"/>
      <c r="F30" s="657"/>
      <c r="G30" s="657"/>
      <c r="H30" s="657"/>
      <c r="I30" s="657"/>
      <c r="J30" s="657"/>
      <c r="K30" s="657"/>
      <c r="L30" s="657"/>
      <c r="M30" s="657"/>
      <c r="N30" s="657"/>
      <c r="O30" s="657"/>
      <c r="P30" s="657"/>
      <c r="Q30" s="658"/>
      <c r="R30" s="659">
        <v>5940656</v>
      </c>
      <c r="S30" s="660"/>
      <c r="T30" s="660"/>
      <c r="U30" s="660"/>
      <c r="V30" s="660"/>
      <c r="W30" s="660"/>
      <c r="X30" s="660"/>
      <c r="Y30" s="661"/>
      <c r="Z30" s="662">
        <v>13.4</v>
      </c>
      <c r="AA30" s="662"/>
      <c r="AB30" s="662"/>
      <c r="AC30" s="662"/>
      <c r="AD30" s="663" t="s">
        <v>122</v>
      </c>
      <c r="AE30" s="663"/>
      <c r="AF30" s="663"/>
      <c r="AG30" s="663"/>
      <c r="AH30" s="663"/>
      <c r="AI30" s="663"/>
      <c r="AJ30" s="663"/>
      <c r="AK30" s="663"/>
      <c r="AL30" s="664" t="s">
        <v>122</v>
      </c>
      <c r="AM30" s="665"/>
      <c r="AN30" s="665"/>
      <c r="AO30" s="666"/>
      <c r="AP30" s="641" t="s">
        <v>212</v>
      </c>
      <c r="AQ30" s="642"/>
      <c r="AR30" s="642"/>
      <c r="AS30" s="642"/>
      <c r="AT30" s="642"/>
      <c r="AU30" s="642"/>
      <c r="AV30" s="642"/>
      <c r="AW30" s="642"/>
      <c r="AX30" s="642"/>
      <c r="AY30" s="642"/>
      <c r="AZ30" s="642"/>
      <c r="BA30" s="642"/>
      <c r="BB30" s="642"/>
      <c r="BC30" s="642"/>
      <c r="BD30" s="642"/>
      <c r="BE30" s="642"/>
      <c r="BF30" s="643"/>
      <c r="BG30" s="641" t="s">
        <v>295</v>
      </c>
      <c r="BH30" s="701"/>
      <c r="BI30" s="701"/>
      <c r="BJ30" s="701"/>
      <c r="BK30" s="701"/>
      <c r="BL30" s="701"/>
      <c r="BM30" s="701"/>
      <c r="BN30" s="701"/>
      <c r="BO30" s="701"/>
      <c r="BP30" s="701"/>
      <c r="BQ30" s="702"/>
      <c r="BR30" s="641" t="s">
        <v>296</v>
      </c>
      <c r="BS30" s="701"/>
      <c r="BT30" s="701"/>
      <c r="BU30" s="701"/>
      <c r="BV30" s="701"/>
      <c r="BW30" s="701"/>
      <c r="BX30" s="701"/>
      <c r="BY30" s="701"/>
      <c r="BZ30" s="701"/>
      <c r="CA30" s="701"/>
      <c r="CB30" s="702"/>
      <c r="CD30" s="697"/>
      <c r="CE30" s="698"/>
      <c r="CF30" s="656" t="s">
        <v>297</v>
      </c>
      <c r="CG30" s="657"/>
      <c r="CH30" s="657"/>
      <c r="CI30" s="657"/>
      <c r="CJ30" s="657"/>
      <c r="CK30" s="657"/>
      <c r="CL30" s="657"/>
      <c r="CM30" s="657"/>
      <c r="CN30" s="657"/>
      <c r="CO30" s="657"/>
      <c r="CP30" s="657"/>
      <c r="CQ30" s="658"/>
      <c r="CR30" s="659">
        <v>3198510</v>
      </c>
      <c r="CS30" s="660"/>
      <c r="CT30" s="660"/>
      <c r="CU30" s="660"/>
      <c r="CV30" s="660"/>
      <c r="CW30" s="660"/>
      <c r="CX30" s="660"/>
      <c r="CY30" s="661"/>
      <c r="CZ30" s="664">
        <v>7.5</v>
      </c>
      <c r="DA30" s="689"/>
      <c r="DB30" s="689"/>
      <c r="DC30" s="693"/>
      <c r="DD30" s="668">
        <v>3114477</v>
      </c>
      <c r="DE30" s="660"/>
      <c r="DF30" s="660"/>
      <c r="DG30" s="660"/>
      <c r="DH30" s="660"/>
      <c r="DI30" s="660"/>
      <c r="DJ30" s="660"/>
      <c r="DK30" s="661"/>
      <c r="DL30" s="668">
        <v>3114477</v>
      </c>
      <c r="DM30" s="660"/>
      <c r="DN30" s="660"/>
      <c r="DO30" s="660"/>
      <c r="DP30" s="660"/>
      <c r="DQ30" s="660"/>
      <c r="DR30" s="660"/>
      <c r="DS30" s="660"/>
      <c r="DT30" s="660"/>
      <c r="DU30" s="660"/>
      <c r="DV30" s="661"/>
      <c r="DW30" s="664">
        <v>13.7</v>
      </c>
      <c r="DX30" s="689"/>
      <c r="DY30" s="689"/>
      <c r="DZ30" s="689"/>
      <c r="EA30" s="689"/>
      <c r="EB30" s="689"/>
      <c r="EC30" s="690"/>
    </row>
    <row r="31" spans="2:133" ht="11.25" customHeight="1" x14ac:dyDescent="0.15">
      <c r="B31" s="672" t="s">
        <v>298</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5" t="s">
        <v>299</v>
      </c>
      <c r="AQ31" s="706"/>
      <c r="AR31" s="706"/>
      <c r="AS31" s="706"/>
      <c r="AT31" s="711" t="s">
        <v>300</v>
      </c>
      <c r="AU31" s="206"/>
      <c r="AV31" s="206"/>
      <c r="AW31" s="206"/>
      <c r="AX31" s="645" t="s">
        <v>178</v>
      </c>
      <c r="AY31" s="646"/>
      <c r="AZ31" s="646"/>
      <c r="BA31" s="646"/>
      <c r="BB31" s="646"/>
      <c r="BC31" s="646"/>
      <c r="BD31" s="646"/>
      <c r="BE31" s="646"/>
      <c r="BF31" s="647"/>
      <c r="BG31" s="715">
        <v>99.6</v>
      </c>
      <c r="BH31" s="703"/>
      <c r="BI31" s="703"/>
      <c r="BJ31" s="703"/>
      <c r="BK31" s="703"/>
      <c r="BL31" s="703"/>
      <c r="BM31" s="654">
        <v>97.9</v>
      </c>
      <c r="BN31" s="703"/>
      <c r="BO31" s="703"/>
      <c r="BP31" s="703"/>
      <c r="BQ31" s="704"/>
      <c r="BR31" s="715">
        <v>99.6</v>
      </c>
      <c r="BS31" s="703"/>
      <c r="BT31" s="703"/>
      <c r="BU31" s="703"/>
      <c r="BV31" s="703"/>
      <c r="BW31" s="703"/>
      <c r="BX31" s="654">
        <v>97.6</v>
      </c>
      <c r="BY31" s="703"/>
      <c r="BZ31" s="703"/>
      <c r="CA31" s="703"/>
      <c r="CB31" s="704"/>
      <c r="CD31" s="697"/>
      <c r="CE31" s="698"/>
      <c r="CF31" s="656" t="s">
        <v>301</v>
      </c>
      <c r="CG31" s="657"/>
      <c r="CH31" s="657"/>
      <c r="CI31" s="657"/>
      <c r="CJ31" s="657"/>
      <c r="CK31" s="657"/>
      <c r="CL31" s="657"/>
      <c r="CM31" s="657"/>
      <c r="CN31" s="657"/>
      <c r="CO31" s="657"/>
      <c r="CP31" s="657"/>
      <c r="CQ31" s="658"/>
      <c r="CR31" s="659">
        <v>91645</v>
      </c>
      <c r="CS31" s="691"/>
      <c r="CT31" s="691"/>
      <c r="CU31" s="691"/>
      <c r="CV31" s="691"/>
      <c r="CW31" s="691"/>
      <c r="CX31" s="691"/>
      <c r="CY31" s="692"/>
      <c r="CZ31" s="664">
        <v>0.2</v>
      </c>
      <c r="DA31" s="689"/>
      <c r="DB31" s="689"/>
      <c r="DC31" s="693"/>
      <c r="DD31" s="668">
        <v>91645</v>
      </c>
      <c r="DE31" s="691"/>
      <c r="DF31" s="691"/>
      <c r="DG31" s="691"/>
      <c r="DH31" s="691"/>
      <c r="DI31" s="691"/>
      <c r="DJ31" s="691"/>
      <c r="DK31" s="692"/>
      <c r="DL31" s="668">
        <v>91645</v>
      </c>
      <c r="DM31" s="691"/>
      <c r="DN31" s="691"/>
      <c r="DO31" s="691"/>
      <c r="DP31" s="691"/>
      <c r="DQ31" s="691"/>
      <c r="DR31" s="691"/>
      <c r="DS31" s="691"/>
      <c r="DT31" s="691"/>
      <c r="DU31" s="691"/>
      <c r="DV31" s="692"/>
      <c r="DW31" s="664">
        <v>0.4</v>
      </c>
      <c r="DX31" s="689"/>
      <c r="DY31" s="689"/>
      <c r="DZ31" s="689"/>
      <c r="EA31" s="689"/>
      <c r="EB31" s="689"/>
      <c r="EC31" s="690"/>
    </row>
    <row r="32" spans="2:133" ht="11.25" customHeight="1" x14ac:dyDescent="0.15">
      <c r="B32" s="656" t="s">
        <v>302</v>
      </c>
      <c r="C32" s="657"/>
      <c r="D32" s="657"/>
      <c r="E32" s="657"/>
      <c r="F32" s="657"/>
      <c r="G32" s="657"/>
      <c r="H32" s="657"/>
      <c r="I32" s="657"/>
      <c r="J32" s="657"/>
      <c r="K32" s="657"/>
      <c r="L32" s="657"/>
      <c r="M32" s="657"/>
      <c r="N32" s="657"/>
      <c r="O32" s="657"/>
      <c r="P32" s="657"/>
      <c r="Q32" s="658"/>
      <c r="R32" s="659">
        <v>2806116</v>
      </c>
      <c r="S32" s="660"/>
      <c r="T32" s="660"/>
      <c r="U32" s="660"/>
      <c r="V32" s="660"/>
      <c r="W32" s="660"/>
      <c r="X32" s="660"/>
      <c r="Y32" s="661"/>
      <c r="Z32" s="662">
        <v>6.3</v>
      </c>
      <c r="AA32" s="662"/>
      <c r="AB32" s="662"/>
      <c r="AC32" s="662"/>
      <c r="AD32" s="663" t="s">
        <v>122</v>
      </c>
      <c r="AE32" s="663"/>
      <c r="AF32" s="663"/>
      <c r="AG32" s="663"/>
      <c r="AH32" s="663"/>
      <c r="AI32" s="663"/>
      <c r="AJ32" s="663"/>
      <c r="AK32" s="663"/>
      <c r="AL32" s="664" t="s">
        <v>122</v>
      </c>
      <c r="AM32" s="665"/>
      <c r="AN32" s="665"/>
      <c r="AO32" s="666"/>
      <c r="AP32" s="707"/>
      <c r="AQ32" s="708"/>
      <c r="AR32" s="708"/>
      <c r="AS32" s="708"/>
      <c r="AT32" s="712"/>
      <c r="AU32" s="202" t="s">
        <v>303</v>
      </c>
      <c r="AX32" s="656" t="s">
        <v>304</v>
      </c>
      <c r="AY32" s="657"/>
      <c r="AZ32" s="657"/>
      <c r="BA32" s="657"/>
      <c r="BB32" s="657"/>
      <c r="BC32" s="657"/>
      <c r="BD32" s="657"/>
      <c r="BE32" s="657"/>
      <c r="BF32" s="658"/>
      <c r="BG32" s="716">
        <v>99.7</v>
      </c>
      <c r="BH32" s="691"/>
      <c r="BI32" s="691"/>
      <c r="BJ32" s="691"/>
      <c r="BK32" s="691"/>
      <c r="BL32" s="691"/>
      <c r="BM32" s="665">
        <v>98.6</v>
      </c>
      <c r="BN32" s="691"/>
      <c r="BO32" s="691"/>
      <c r="BP32" s="691"/>
      <c r="BQ32" s="714"/>
      <c r="BR32" s="716">
        <v>99.7</v>
      </c>
      <c r="BS32" s="691"/>
      <c r="BT32" s="691"/>
      <c r="BU32" s="691"/>
      <c r="BV32" s="691"/>
      <c r="BW32" s="691"/>
      <c r="BX32" s="665">
        <v>98.4</v>
      </c>
      <c r="BY32" s="691"/>
      <c r="BZ32" s="691"/>
      <c r="CA32" s="691"/>
      <c r="CB32" s="714"/>
      <c r="CD32" s="699"/>
      <c r="CE32" s="700"/>
      <c r="CF32" s="656" t="s">
        <v>305</v>
      </c>
      <c r="CG32" s="657"/>
      <c r="CH32" s="657"/>
      <c r="CI32" s="657"/>
      <c r="CJ32" s="657"/>
      <c r="CK32" s="657"/>
      <c r="CL32" s="657"/>
      <c r="CM32" s="657"/>
      <c r="CN32" s="657"/>
      <c r="CO32" s="657"/>
      <c r="CP32" s="657"/>
      <c r="CQ32" s="658"/>
      <c r="CR32" s="659">
        <v>115</v>
      </c>
      <c r="CS32" s="660"/>
      <c r="CT32" s="660"/>
      <c r="CU32" s="660"/>
      <c r="CV32" s="660"/>
      <c r="CW32" s="660"/>
      <c r="CX32" s="660"/>
      <c r="CY32" s="661"/>
      <c r="CZ32" s="664">
        <v>0</v>
      </c>
      <c r="DA32" s="689"/>
      <c r="DB32" s="689"/>
      <c r="DC32" s="693"/>
      <c r="DD32" s="668">
        <v>115</v>
      </c>
      <c r="DE32" s="660"/>
      <c r="DF32" s="660"/>
      <c r="DG32" s="660"/>
      <c r="DH32" s="660"/>
      <c r="DI32" s="660"/>
      <c r="DJ32" s="660"/>
      <c r="DK32" s="661"/>
      <c r="DL32" s="668">
        <v>115</v>
      </c>
      <c r="DM32" s="660"/>
      <c r="DN32" s="660"/>
      <c r="DO32" s="660"/>
      <c r="DP32" s="660"/>
      <c r="DQ32" s="660"/>
      <c r="DR32" s="660"/>
      <c r="DS32" s="660"/>
      <c r="DT32" s="660"/>
      <c r="DU32" s="660"/>
      <c r="DV32" s="661"/>
      <c r="DW32" s="664">
        <v>0</v>
      </c>
      <c r="DX32" s="689"/>
      <c r="DY32" s="689"/>
      <c r="DZ32" s="689"/>
      <c r="EA32" s="689"/>
      <c r="EB32" s="689"/>
      <c r="EC32" s="690"/>
    </row>
    <row r="33" spans="2:133" ht="11.25" customHeight="1" x14ac:dyDescent="0.15">
      <c r="B33" s="656" t="s">
        <v>306</v>
      </c>
      <c r="C33" s="657"/>
      <c r="D33" s="657"/>
      <c r="E33" s="657"/>
      <c r="F33" s="657"/>
      <c r="G33" s="657"/>
      <c r="H33" s="657"/>
      <c r="I33" s="657"/>
      <c r="J33" s="657"/>
      <c r="K33" s="657"/>
      <c r="L33" s="657"/>
      <c r="M33" s="657"/>
      <c r="N33" s="657"/>
      <c r="O33" s="657"/>
      <c r="P33" s="657"/>
      <c r="Q33" s="658"/>
      <c r="R33" s="659">
        <v>215620</v>
      </c>
      <c r="S33" s="660"/>
      <c r="T33" s="660"/>
      <c r="U33" s="660"/>
      <c r="V33" s="660"/>
      <c r="W33" s="660"/>
      <c r="X33" s="660"/>
      <c r="Y33" s="661"/>
      <c r="Z33" s="662">
        <v>0.5</v>
      </c>
      <c r="AA33" s="662"/>
      <c r="AB33" s="662"/>
      <c r="AC33" s="662"/>
      <c r="AD33" s="663">
        <v>43019</v>
      </c>
      <c r="AE33" s="663"/>
      <c r="AF33" s="663"/>
      <c r="AG33" s="663"/>
      <c r="AH33" s="663"/>
      <c r="AI33" s="663"/>
      <c r="AJ33" s="663"/>
      <c r="AK33" s="663"/>
      <c r="AL33" s="664">
        <v>0.2</v>
      </c>
      <c r="AM33" s="665"/>
      <c r="AN33" s="665"/>
      <c r="AO33" s="666"/>
      <c r="AP33" s="709"/>
      <c r="AQ33" s="710"/>
      <c r="AR33" s="710"/>
      <c r="AS33" s="710"/>
      <c r="AT33" s="713"/>
      <c r="AU33" s="207"/>
      <c r="AV33" s="207"/>
      <c r="AW33" s="207"/>
      <c r="AX33" s="680" t="s">
        <v>307</v>
      </c>
      <c r="AY33" s="681"/>
      <c r="AZ33" s="681"/>
      <c r="BA33" s="681"/>
      <c r="BB33" s="681"/>
      <c r="BC33" s="681"/>
      <c r="BD33" s="681"/>
      <c r="BE33" s="681"/>
      <c r="BF33" s="682"/>
      <c r="BG33" s="717">
        <v>99.5</v>
      </c>
      <c r="BH33" s="718"/>
      <c r="BI33" s="718"/>
      <c r="BJ33" s="718"/>
      <c r="BK33" s="718"/>
      <c r="BL33" s="718"/>
      <c r="BM33" s="719">
        <v>96.9</v>
      </c>
      <c r="BN33" s="718"/>
      <c r="BO33" s="718"/>
      <c r="BP33" s="718"/>
      <c r="BQ33" s="720"/>
      <c r="BR33" s="717">
        <v>99.5</v>
      </c>
      <c r="BS33" s="718"/>
      <c r="BT33" s="718"/>
      <c r="BU33" s="718"/>
      <c r="BV33" s="718"/>
      <c r="BW33" s="718"/>
      <c r="BX33" s="719">
        <v>96.6</v>
      </c>
      <c r="BY33" s="718"/>
      <c r="BZ33" s="718"/>
      <c r="CA33" s="718"/>
      <c r="CB33" s="720"/>
      <c r="CD33" s="656" t="s">
        <v>308</v>
      </c>
      <c r="CE33" s="657"/>
      <c r="CF33" s="657"/>
      <c r="CG33" s="657"/>
      <c r="CH33" s="657"/>
      <c r="CI33" s="657"/>
      <c r="CJ33" s="657"/>
      <c r="CK33" s="657"/>
      <c r="CL33" s="657"/>
      <c r="CM33" s="657"/>
      <c r="CN33" s="657"/>
      <c r="CO33" s="657"/>
      <c r="CP33" s="657"/>
      <c r="CQ33" s="658"/>
      <c r="CR33" s="659">
        <v>18837933</v>
      </c>
      <c r="CS33" s="691"/>
      <c r="CT33" s="691"/>
      <c r="CU33" s="691"/>
      <c r="CV33" s="691"/>
      <c r="CW33" s="691"/>
      <c r="CX33" s="691"/>
      <c r="CY33" s="692"/>
      <c r="CZ33" s="664">
        <v>44.2</v>
      </c>
      <c r="DA33" s="689"/>
      <c r="DB33" s="689"/>
      <c r="DC33" s="693"/>
      <c r="DD33" s="668">
        <v>13958689</v>
      </c>
      <c r="DE33" s="691"/>
      <c r="DF33" s="691"/>
      <c r="DG33" s="691"/>
      <c r="DH33" s="691"/>
      <c r="DI33" s="691"/>
      <c r="DJ33" s="691"/>
      <c r="DK33" s="692"/>
      <c r="DL33" s="668">
        <v>10008083</v>
      </c>
      <c r="DM33" s="691"/>
      <c r="DN33" s="691"/>
      <c r="DO33" s="691"/>
      <c r="DP33" s="691"/>
      <c r="DQ33" s="691"/>
      <c r="DR33" s="691"/>
      <c r="DS33" s="691"/>
      <c r="DT33" s="691"/>
      <c r="DU33" s="691"/>
      <c r="DV33" s="692"/>
      <c r="DW33" s="664">
        <v>44.1</v>
      </c>
      <c r="DX33" s="689"/>
      <c r="DY33" s="689"/>
      <c r="DZ33" s="689"/>
      <c r="EA33" s="689"/>
      <c r="EB33" s="689"/>
      <c r="EC33" s="690"/>
    </row>
    <row r="34" spans="2:133" ht="11.25" customHeight="1" x14ac:dyDescent="0.15">
      <c r="B34" s="656" t="s">
        <v>309</v>
      </c>
      <c r="C34" s="657"/>
      <c r="D34" s="657"/>
      <c r="E34" s="657"/>
      <c r="F34" s="657"/>
      <c r="G34" s="657"/>
      <c r="H34" s="657"/>
      <c r="I34" s="657"/>
      <c r="J34" s="657"/>
      <c r="K34" s="657"/>
      <c r="L34" s="657"/>
      <c r="M34" s="657"/>
      <c r="N34" s="657"/>
      <c r="O34" s="657"/>
      <c r="P34" s="657"/>
      <c r="Q34" s="658"/>
      <c r="R34" s="659">
        <v>1016893</v>
      </c>
      <c r="S34" s="660"/>
      <c r="T34" s="660"/>
      <c r="U34" s="660"/>
      <c r="V34" s="660"/>
      <c r="W34" s="660"/>
      <c r="X34" s="660"/>
      <c r="Y34" s="661"/>
      <c r="Z34" s="662">
        <v>2.2999999999999998</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310</v>
      </c>
      <c r="CE34" s="657"/>
      <c r="CF34" s="657"/>
      <c r="CG34" s="657"/>
      <c r="CH34" s="657"/>
      <c r="CI34" s="657"/>
      <c r="CJ34" s="657"/>
      <c r="CK34" s="657"/>
      <c r="CL34" s="657"/>
      <c r="CM34" s="657"/>
      <c r="CN34" s="657"/>
      <c r="CO34" s="657"/>
      <c r="CP34" s="657"/>
      <c r="CQ34" s="658"/>
      <c r="CR34" s="659">
        <v>5888521</v>
      </c>
      <c r="CS34" s="660"/>
      <c r="CT34" s="660"/>
      <c r="CU34" s="660"/>
      <c r="CV34" s="660"/>
      <c r="CW34" s="660"/>
      <c r="CX34" s="660"/>
      <c r="CY34" s="661"/>
      <c r="CZ34" s="664">
        <v>13.8</v>
      </c>
      <c r="DA34" s="689"/>
      <c r="DB34" s="689"/>
      <c r="DC34" s="693"/>
      <c r="DD34" s="668">
        <v>4454951</v>
      </c>
      <c r="DE34" s="660"/>
      <c r="DF34" s="660"/>
      <c r="DG34" s="660"/>
      <c r="DH34" s="660"/>
      <c r="DI34" s="660"/>
      <c r="DJ34" s="660"/>
      <c r="DK34" s="661"/>
      <c r="DL34" s="668">
        <v>3885619</v>
      </c>
      <c r="DM34" s="660"/>
      <c r="DN34" s="660"/>
      <c r="DO34" s="660"/>
      <c r="DP34" s="660"/>
      <c r="DQ34" s="660"/>
      <c r="DR34" s="660"/>
      <c r="DS34" s="660"/>
      <c r="DT34" s="660"/>
      <c r="DU34" s="660"/>
      <c r="DV34" s="661"/>
      <c r="DW34" s="664">
        <v>17.100000000000001</v>
      </c>
      <c r="DX34" s="689"/>
      <c r="DY34" s="689"/>
      <c r="DZ34" s="689"/>
      <c r="EA34" s="689"/>
      <c r="EB34" s="689"/>
      <c r="EC34" s="690"/>
    </row>
    <row r="35" spans="2:133" ht="11.25" customHeight="1" x14ac:dyDescent="0.15">
      <c r="B35" s="656" t="s">
        <v>311</v>
      </c>
      <c r="C35" s="657"/>
      <c r="D35" s="657"/>
      <c r="E35" s="657"/>
      <c r="F35" s="657"/>
      <c r="G35" s="657"/>
      <c r="H35" s="657"/>
      <c r="I35" s="657"/>
      <c r="J35" s="657"/>
      <c r="K35" s="657"/>
      <c r="L35" s="657"/>
      <c r="M35" s="657"/>
      <c r="N35" s="657"/>
      <c r="O35" s="657"/>
      <c r="P35" s="657"/>
      <c r="Q35" s="658"/>
      <c r="R35" s="659">
        <v>2660066</v>
      </c>
      <c r="S35" s="660"/>
      <c r="T35" s="660"/>
      <c r="U35" s="660"/>
      <c r="V35" s="660"/>
      <c r="W35" s="660"/>
      <c r="X35" s="660"/>
      <c r="Y35" s="661"/>
      <c r="Z35" s="662">
        <v>6</v>
      </c>
      <c r="AA35" s="662"/>
      <c r="AB35" s="662"/>
      <c r="AC35" s="662"/>
      <c r="AD35" s="663" t="s">
        <v>122</v>
      </c>
      <c r="AE35" s="663"/>
      <c r="AF35" s="663"/>
      <c r="AG35" s="663"/>
      <c r="AH35" s="663"/>
      <c r="AI35" s="663"/>
      <c r="AJ35" s="663"/>
      <c r="AK35" s="663"/>
      <c r="AL35" s="664" t="s">
        <v>122</v>
      </c>
      <c r="AM35" s="665"/>
      <c r="AN35" s="665"/>
      <c r="AO35" s="666"/>
      <c r="AP35" s="210"/>
      <c r="AQ35" s="641" t="s">
        <v>312</v>
      </c>
      <c r="AR35" s="642"/>
      <c r="AS35" s="642"/>
      <c r="AT35" s="642"/>
      <c r="AU35" s="642"/>
      <c r="AV35" s="642"/>
      <c r="AW35" s="642"/>
      <c r="AX35" s="642"/>
      <c r="AY35" s="642"/>
      <c r="AZ35" s="642"/>
      <c r="BA35" s="642"/>
      <c r="BB35" s="642"/>
      <c r="BC35" s="642"/>
      <c r="BD35" s="642"/>
      <c r="BE35" s="642"/>
      <c r="BF35" s="643"/>
      <c r="BG35" s="641" t="s">
        <v>313</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314</v>
      </c>
      <c r="CE35" s="657"/>
      <c r="CF35" s="657"/>
      <c r="CG35" s="657"/>
      <c r="CH35" s="657"/>
      <c r="CI35" s="657"/>
      <c r="CJ35" s="657"/>
      <c r="CK35" s="657"/>
      <c r="CL35" s="657"/>
      <c r="CM35" s="657"/>
      <c r="CN35" s="657"/>
      <c r="CO35" s="657"/>
      <c r="CP35" s="657"/>
      <c r="CQ35" s="658"/>
      <c r="CR35" s="659">
        <v>1379122</v>
      </c>
      <c r="CS35" s="691"/>
      <c r="CT35" s="691"/>
      <c r="CU35" s="691"/>
      <c r="CV35" s="691"/>
      <c r="CW35" s="691"/>
      <c r="CX35" s="691"/>
      <c r="CY35" s="692"/>
      <c r="CZ35" s="664">
        <v>3.2</v>
      </c>
      <c r="DA35" s="689"/>
      <c r="DB35" s="689"/>
      <c r="DC35" s="693"/>
      <c r="DD35" s="668">
        <v>1198239</v>
      </c>
      <c r="DE35" s="691"/>
      <c r="DF35" s="691"/>
      <c r="DG35" s="691"/>
      <c r="DH35" s="691"/>
      <c r="DI35" s="691"/>
      <c r="DJ35" s="691"/>
      <c r="DK35" s="692"/>
      <c r="DL35" s="668">
        <v>767736</v>
      </c>
      <c r="DM35" s="691"/>
      <c r="DN35" s="691"/>
      <c r="DO35" s="691"/>
      <c r="DP35" s="691"/>
      <c r="DQ35" s="691"/>
      <c r="DR35" s="691"/>
      <c r="DS35" s="691"/>
      <c r="DT35" s="691"/>
      <c r="DU35" s="691"/>
      <c r="DV35" s="692"/>
      <c r="DW35" s="664">
        <v>3.4</v>
      </c>
      <c r="DX35" s="689"/>
      <c r="DY35" s="689"/>
      <c r="DZ35" s="689"/>
      <c r="EA35" s="689"/>
      <c r="EB35" s="689"/>
      <c r="EC35" s="690"/>
    </row>
    <row r="36" spans="2:133" ht="11.25" customHeight="1" x14ac:dyDescent="0.15">
      <c r="B36" s="656" t="s">
        <v>315</v>
      </c>
      <c r="C36" s="657"/>
      <c r="D36" s="657"/>
      <c r="E36" s="657"/>
      <c r="F36" s="657"/>
      <c r="G36" s="657"/>
      <c r="H36" s="657"/>
      <c r="I36" s="657"/>
      <c r="J36" s="657"/>
      <c r="K36" s="657"/>
      <c r="L36" s="657"/>
      <c r="M36" s="657"/>
      <c r="N36" s="657"/>
      <c r="O36" s="657"/>
      <c r="P36" s="657"/>
      <c r="Q36" s="658"/>
      <c r="R36" s="659">
        <v>1917018</v>
      </c>
      <c r="S36" s="660"/>
      <c r="T36" s="660"/>
      <c r="U36" s="660"/>
      <c r="V36" s="660"/>
      <c r="W36" s="660"/>
      <c r="X36" s="660"/>
      <c r="Y36" s="661"/>
      <c r="Z36" s="662">
        <v>4.3</v>
      </c>
      <c r="AA36" s="662"/>
      <c r="AB36" s="662"/>
      <c r="AC36" s="662"/>
      <c r="AD36" s="663" t="s">
        <v>122</v>
      </c>
      <c r="AE36" s="663"/>
      <c r="AF36" s="663"/>
      <c r="AG36" s="663"/>
      <c r="AH36" s="663"/>
      <c r="AI36" s="663"/>
      <c r="AJ36" s="663"/>
      <c r="AK36" s="663"/>
      <c r="AL36" s="664" t="s">
        <v>122</v>
      </c>
      <c r="AM36" s="665"/>
      <c r="AN36" s="665"/>
      <c r="AO36" s="666"/>
      <c r="AP36" s="210"/>
      <c r="AQ36" s="725" t="s">
        <v>316</v>
      </c>
      <c r="AR36" s="726"/>
      <c r="AS36" s="726"/>
      <c r="AT36" s="726"/>
      <c r="AU36" s="726"/>
      <c r="AV36" s="726"/>
      <c r="AW36" s="726"/>
      <c r="AX36" s="726"/>
      <c r="AY36" s="727"/>
      <c r="AZ36" s="648">
        <v>6523222</v>
      </c>
      <c r="BA36" s="649"/>
      <c r="BB36" s="649"/>
      <c r="BC36" s="649"/>
      <c r="BD36" s="649"/>
      <c r="BE36" s="649"/>
      <c r="BF36" s="721"/>
      <c r="BG36" s="645" t="s">
        <v>317</v>
      </c>
      <c r="BH36" s="646"/>
      <c r="BI36" s="646"/>
      <c r="BJ36" s="646"/>
      <c r="BK36" s="646"/>
      <c r="BL36" s="646"/>
      <c r="BM36" s="646"/>
      <c r="BN36" s="646"/>
      <c r="BO36" s="646"/>
      <c r="BP36" s="646"/>
      <c r="BQ36" s="646"/>
      <c r="BR36" s="646"/>
      <c r="BS36" s="646"/>
      <c r="BT36" s="646"/>
      <c r="BU36" s="647"/>
      <c r="BV36" s="648">
        <v>169778</v>
      </c>
      <c r="BW36" s="649"/>
      <c r="BX36" s="649"/>
      <c r="BY36" s="649"/>
      <c r="BZ36" s="649"/>
      <c r="CA36" s="649"/>
      <c r="CB36" s="721"/>
      <c r="CD36" s="656" t="s">
        <v>318</v>
      </c>
      <c r="CE36" s="657"/>
      <c r="CF36" s="657"/>
      <c r="CG36" s="657"/>
      <c r="CH36" s="657"/>
      <c r="CI36" s="657"/>
      <c r="CJ36" s="657"/>
      <c r="CK36" s="657"/>
      <c r="CL36" s="657"/>
      <c r="CM36" s="657"/>
      <c r="CN36" s="657"/>
      <c r="CO36" s="657"/>
      <c r="CP36" s="657"/>
      <c r="CQ36" s="658"/>
      <c r="CR36" s="659">
        <v>4461647</v>
      </c>
      <c r="CS36" s="660"/>
      <c r="CT36" s="660"/>
      <c r="CU36" s="660"/>
      <c r="CV36" s="660"/>
      <c r="CW36" s="660"/>
      <c r="CX36" s="660"/>
      <c r="CY36" s="661"/>
      <c r="CZ36" s="664">
        <v>10.5</v>
      </c>
      <c r="DA36" s="689"/>
      <c r="DB36" s="689"/>
      <c r="DC36" s="693"/>
      <c r="DD36" s="668">
        <v>3310794</v>
      </c>
      <c r="DE36" s="660"/>
      <c r="DF36" s="660"/>
      <c r="DG36" s="660"/>
      <c r="DH36" s="660"/>
      <c r="DI36" s="660"/>
      <c r="DJ36" s="660"/>
      <c r="DK36" s="661"/>
      <c r="DL36" s="668">
        <v>2405772</v>
      </c>
      <c r="DM36" s="660"/>
      <c r="DN36" s="660"/>
      <c r="DO36" s="660"/>
      <c r="DP36" s="660"/>
      <c r="DQ36" s="660"/>
      <c r="DR36" s="660"/>
      <c r="DS36" s="660"/>
      <c r="DT36" s="660"/>
      <c r="DU36" s="660"/>
      <c r="DV36" s="661"/>
      <c r="DW36" s="664">
        <v>10.6</v>
      </c>
      <c r="DX36" s="689"/>
      <c r="DY36" s="689"/>
      <c r="DZ36" s="689"/>
      <c r="EA36" s="689"/>
      <c r="EB36" s="689"/>
      <c r="EC36" s="690"/>
    </row>
    <row r="37" spans="2:133" ht="11.25" customHeight="1" x14ac:dyDescent="0.15">
      <c r="B37" s="656" t="s">
        <v>319</v>
      </c>
      <c r="C37" s="657"/>
      <c r="D37" s="657"/>
      <c r="E37" s="657"/>
      <c r="F37" s="657"/>
      <c r="G37" s="657"/>
      <c r="H37" s="657"/>
      <c r="I37" s="657"/>
      <c r="J37" s="657"/>
      <c r="K37" s="657"/>
      <c r="L37" s="657"/>
      <c r="M37" s="657"/>
      <c r="N37" s="657"/>
      <c r="O37" s="657"/>
      <c r="P37" s="657"/>
      <c r="Q37" s="658"/>
      <c r="R37" s="659">
        <v>1019808</v>
      </c>
      <c r="S37" s="660"/>
      <c r="T37" s="660"/>
      <c r="U37" s="660"/>
      <c r="V37" s="660"/>
      <c r="W37" s="660"/>
      <c r="X37" s="660"/>
      <c r="Y37" s="661"/>
      <c r="Z37" s="662">
        <v>2.2999999999999998</v>
      </c>
      <c r="AA37" s="662"/>
      <c r="AB37" s="662"/>
      <c r="AC37" s="662"/>
      <c r="AD37" s="663">
        <v>1118</v>
      </c>
      <c r="AE37" s="663"/>
      <c r="AF37" s="663"/>
      <c r="AG37" s="663"/>
      <c r="AH37" s="663"/>
      <c r="AI37" s="663"/>
      <c r="AJ37" s="663"/>
      <c r="AK37" s="663"/>
      <c r="AL37" s="664">
        <v>0</v>
      </c>
      <c r="AM37" s="665"/>
      <c r="AN37" s="665"/>
      <c r="AO37" s="666"/>
      <c r="AQ37" s="722" t="s">
        <v>320</v>
      </c>
      <c r="AR37" s="723"/>
      <c r="AS37" s="723"/>
      <c r="AT37" s="723"/>
      <c r="AU37" s="723"/>
      <c r="AV37" s="723"/>
      <c r="AW37" s="723"/>
      <c r="AX37" s="723"/>
      <c r="AY37" s="724"/>
      <c r="AZ37" s="659">
        <v>1899715</v>
      </c>
      <c r="BA37" s="660"/>
      <c r="BB37" s="660"/>
      <c r="BC37" s="660"/>
      <c r="BD37" s="691"/>
      <c r="BE37" s="691"/>
      <c r="BF37" s="714"/>
      <c r="BG37" s="656" t="s">
        <v>321</v>
      </c>
      <c r="BH37" s="657"/>
      <c r="BI37" s="657"/>
      <c r="BJ37" s="657"/>
      <c r="BK37" s="657"/>
      <c r="BL37" s="657"/>
      <c r="BM37" s="657"/>
      <c r="BN37" s="657"/>
      <c r="BO37" s="657"/>
      <c r="BP37" s="657"/>
      <c r="BQ37" s="657"/>
      <c r="BR37" s="657"/>
      <c r="BS37" s="657"/>
      <c r="BT37" s="657"/>
      <c r="BU37" s="658"/>
      <c r="BV37" s="659">
        <v>53343</v>
      </c>
      <c r="BW37" s="660"/>
      <c r="BX37" s="660"/>
      <c r="BY37" s="660"/>
      <c r="BZ37" s="660"/>
      <c r="CA37" s="660"/>
      <c r="CB37" s="669"/>
      <c r="CD37" s="656" t="s">
        <v>322</v>
      </c>
      <c r="CE37" s="657"/>
      <c r="CF37" s="657"/>
      <c r="CG37" s="657"/>
      <c r="CH37" s="657"/>
      <c r="CI37" s="657"/>
      <c r="CJ37" s="657"/>
      <c r="CK37" s="657"/>
      <c r="CL37" s="657"/>
      <c r="CM37" s="657"/>
      <c r="CN37" s="657"/>
      <c r="CO37" s="657"/>
      <c r="CP37" s="657"/>
      <c r="CQ37" s="658"/>
      <c r="CR37" s="659">
        <v>28719</v>
      </c>
      <c r="CS37" s="691"/>
      <c r="CT37" s="691"/>
      <c r="CU37" s="691"/>
      <c r="CV37" s="691"/>
      <c r="CW37" s="691"/>
      <c r="CX37" s="691"/>
      <c r="CY37" s="692"/>
      <c r="CZ37" s="664">
        <v>0.1</v>
      </c>
      <c r="DA37" s="689"/>
      <c r="DB37" s="689"/>
      <c r="DC37" s="693"/>
      <c r="DD37" s="668">
        <v>28719</v>
      </c>
      <c r="DE37" s="691"/>
      <c r="DF37" s="691"/>
      <c r="DG37" s="691"/>
      <c r="DH37" s="691"/>
      <c r="DI37" s="691"/>
      <c r="DJ37" s="691"/>
      <c r="DK37" s="692"/>
      <c r="DL37" s="668">
        <v>26647</v>
      </c>
      <c r="DM37" s="691"/>
      <c r="DN37" s="691"/>
      <c r="DO37" s="691"/>
      <c r="DP37" s="691"/>
      <c r="DQ37" s="691"/>
      <c r="DR37" s="691"/>
      <c r="DS37" s="691"/>
      <c r="DT37" s="691"/>
      <c r="DU37" s="691"/>
      <c r="DV37" s="692"/>
      <c r="DW37" s="664">
        <v>0.1</v>
      </c>
      <c r="DX37" s="689"/>
      <c r="DY37" s="689"/>
      <c r="DZ37" s="689"/>
      <c r="EA37" s="689"/>
      <c r="EB37" s="689"/>
      <c r="EC37" s="690"/>
    </row>
    <row r="38" spans="2:133" ht="11.25" customHeight="1" x14ac:dyDescent="0.15">
      <c r="B38" s="656" t="s">
        <v>323</v>
      </c>
      <c r="C38" s="657"/>
      <c r="D38" s="657"/>
      <c r="E38" s="657"/>
      <c r="F38" s="657"/>
      <c r="G38" s="657"/>
      <c r="H38" s="657"/>
      <c r="I38" s="657"/>
      <c r="J38" s="657"/>
      <c r="K38" s="657"/>
      <c r="L38" s="657"/>
      <c r="M38" s="657"/>
      <c r="N38" s="657"/>
      <c r="O38" s="657"/>
      <c r="P38" s="657"/>
      <c r="Q38" s="658"/>
      <c r="R38" s="659">
        <v>3585400</v>
      </c>
      <c r="S38" s="660"/>
      <c r="T38" s="660"/>
      <c r="U38" s="660"/>
      <c r="V38" s="660"/>
      <c r="W38" s="660"/>
      <c r="X38" s="660"/>
      <c r="Y38" s="661"/>
      <c r="Z38" s="662">
        <v>8.1</v>
      </c>
      <c r="AA38" s="662"/>
      <c r="AB38" s="662"/>
      <c r="AC38" s="662"/>
      <c r="AD38" s="663" t="s">
        <v>122</v>
      </c>
      <c r="AE38" s="663"/>
      <c r="AF38" s="663"/>
      <c r="AG38" s="663"/>
      <c r="AH38" s="663"/>
      <c r="AI38" s="663"/>
      <c r="AJ38" s="663"/>
      <c r="AK38" s="663"/>
      <c r="AL38" s="664" t="s">
        <v>122</v>
      </c>
      <c r="AM38" s="665"/>
      <c r="AN38" s="665"/>
      <c r="AO38" s="666"/>
      <c r="AQ38" s="722" t="s">
        <v>324</v>
      </c>
      <c r="AR38" s="723"/>
      <c r="AS38" s="723"/>
      <c r="AT38" s="723"/>
      <c r="AU38" s="723"/>
      <c r="AV38" s="723"/>
      <c r="AW38" s="723"/>
      <c r="AX38" s="723"/>
      <c r="AY38" s="724"/>
      <c r="AZ38" s="659">
        <v>988427</v>
      </c>
      <c r="BA38" s="660"/>
      <c r="BB38" s="660"/>
      <c r="BC38" s="660"/>
      <c r="BD38" s="691"/>
      <c r="BE38" s="691"/>
      <c r="BF38" s="714"/>
      <c r="BG38" s="656" t="s">
        <v>325</v>
      </c>
      <c r="BH38" s="657"/>
      <c r="BI38" s="657"/>
      <c r="BJ38" s="657"/>
      <c r="BK38" s="657"/>
      <c r="BL38" s="657"/>
      <c r="BM38" s="657"/>
      <c r="BN38" s="657"/>
      <c r="BO38" s="657"/>
      <c r="BP38" s="657"/>
      <c r="BQ38" s="657"/>
      <c r="BR38" s="657"/>
      <c r="BS38" s="657"/>
      <c r="BT38" s="657"/>
      <c r="BU38" s="658"/>
      <c r="BV38" s="659">
        <v>8413</v>
      </c>
      <c r="BW38" s="660"/>
      <c r="BX38" s="660"/>
      <c r="BY38" s="660"/>
      <c r="BZ38" s="660"/>
      <c r="CA38" s="660"/>
      <c r="CB38" s="669"/>
      <c r="CD38" s="656" t="s">
        <v>326</v>
      </c>
      <c r="CE38" s="657"/>
      <c r="CF38" s="657"/>
      <c r="CG38" s="657"/>
      <c r="CH38" s="657"/>
      <c r="CI38" s="657"/>
      <c r="CJ38" s="657"/>
      <c r="CK38" s="657"/>
      <c r="CL38" s="657"/>
      <c r="CM38" s="657"/>
      <c r="CN38" s="657"/>
      <c r="CO38" s="657"/>
      <c r="CP38" s="657"/>
      <c r="CQ38" s="658"/>
      <c r="CR38" s="659">
        <v>3737594</v>
      </c>
      <c r="CS38" s="660"/>
      <c r="CT38" s="660"/>
      <c r="CU38" s="660"/>
      <c r="CV38" s="660"/>
      <c r="CW38" s="660"/>
      <c r="CX38" s="660"/>
      <c r="CY38" s="661"/>
      <c r="CZ38" s="664">
        <v>8.8000000000000007</v>
      </c>
      <c r="DA38" s="689"/>
      <c r="DB38" s="689"/>
      <c r="DC38" s="693"/>
      <c r="DD38" s="668">
        <v>3179724</v>
      </c>
      <c r="DE38" s="660"/>
      <c r="DF38" s="660"/>
      <c r="DG38" s="660"/>
      <c r="DH38" s="660"/>
      <c r="DI38" s="660"/>
      <c r="DJ38" s="660"/>
      <c r="DK38" s="661"/>
      <c r="DL38" s="668">
        <v>2948956</v>
      </c>
      <c r="DM38" s="660"/>
      <c r="DN38" s="660"/>
      <c r="DO38" s="660"/>
      <c r="DP38" s="660"/>
      <c r="DQ38" s="660"/>
      <c r="DR38" s="660"/>
      <c r="DS38" s="660"/>
      <c r="DT38" s="660"/>
      <c r="DU38" s="660"/>
      <c r="DV38" s="661"/>
      <c r="DW38" s="664">
        <v>13</v>
      </c>
      <c r="DX38" s="689"/>
      <c r="DY38" s="689"/>
      <c r="DZ38" s="689"/>
      <c r="EA38" s="689"/>
      <c r="EB38" s="689"/>
      <c r="EC38" s="690"/>
    </row>
    <row r="39" spans="2:133" ht="11.25" customHeight="1" x14ac:dyDescent="0.15">
      <c r="B39" s="656" t="s">
        <v>327</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328</v>
      </c>
      <c r="AR39" s="723"/>
      <c r="AS39" s="723"/>
      <c r="AT39" s="723"/>
      <c r="AU39" s="723"/>
      <c r="AV39" s="723"/>
      <c r="AW39" s="723"/>
      <c r="AX39" s="723"/>
      <c r="AY39" s="724"/>
      <c r="AZ39" s="659">
        <v>169686</v>
      </c>
      <c r="BA39" s="660"/>
      <c r="BB39" s="660"/>
      <c r="BC39" s="660"/>
      <c r="BD39" s="691"/>
      <c r="BE39" s="691"/>
      <c r="BF39" s="714"/>
      <c r="BG39" s="656" t="s">
        <v>329</v>
      </c>
      <c r="BH39" s="657"/>
      <c r="BI39" s="657"/>
      <c r="BJ39" s="657"/>
      <c r="BK39" s="657"/>
      <c r="BL39" s="657"/>
      <c r="BM39" s="657"/>
      <c r="BN39" s="657"/>
      <c r="BO39" s="657"/>
      <c r="BP39" s="657"/>
      <c r="BQ39" s="657"/>
      <c r="BR39" s="657"/>
      <c r="BS39" s="657"/>
      <c r="BT39" s="657"/>
      <c r="BU39" s="658"/>
      <c r="BV39" s="659">
        <v>11661</v>
      </c>
      <c r="BW39" s="660"/>
      <c r="BX39" s="660"/>
      <c r="BY39" s="660"/>
      <c r="BZ39" s="660"/>
      <c r="CA39" s="660"/>
      <c r="CB39" s="669"/>
      <c r="CD39" s="656" t="s">
        <v>330</v>
      </c>
      <c r="CE39" s="657"/>
      <c r="CF39" s="657"/>
      <c r="CG39" s="657"/>
      <c r="CH39" s="657"/>
      <c r="CI39" s="657"/>
      <c r="CJ39" s="657"/>
      <c r="CK39" s="657"/>
      <c r="CL39" s="657"/>
      <c r="CM39" s="657"/>
      <c r="CN39" s="657"/>
      <c r="CO39" s="657"/>
      <c r="CP39" s="657"/>
      <c r="CQ39" s="658"/>
      <c r="CR39" s="659">
        <v>2122206</v>
      </c>
      <c r="CS39" s="691"/>
      <c r="CT39" s="691"/>
      <c r="CU39" s="691"/>
      <c r="CV39" s="691"/>
      <c r="CW39" s="691"/>
      <c r="CX39" s="691"/>
      <c r="CY39" s="692"/>
      <c r="CZ39" s="664">
        <v>5</v>
      </c>
      <c r="DA39" s="689"/>
      <c r="DB39" s="689"/>
      <c r="DC39" s="693"/>
      <c r="DD39" s="668">
        <v>1137618</v>
      </c>
      <c r="DE39" s="691"/>
      <c r="DF39" s="691"/>
      <c r="DG39" s="691"/>
      <c r="DH39" s="691"/>
      <c r="DI39" s="691"/>
      <c r="DJ39" s="691"/>
      <c r="DK39" s="692"/>
      <c r="DL39" s="668" t="s">
        <v>122</v>
      </c>
      <c r="DM39" s="691"/>
      <c r="DN39" s="691"/>
      <c r="DO39" s="691"/>
      <c r="DP39" s="691"/>
      <c r="DQ39" s="691"/>
      <c r="DR39" s="691"/>
      <c r="DS39" s="691"/>
      <c r="DT39" s="691"/>
      <c r="DU39" s="691"/>
      <c r="DV39" s="692"/>
      <c r="DW39" s="664" t="s">
        <v>122</v>
      </c>
      <c r="DX39" s="689"/>
      <c r="DY39" s="689"/>
      <c r="DZ39" s="689"/>
      <c r="EA39" s="689"/>
      <c r="EB39" s="689"/>
      <c r="EC39" s="690"/>
    </row>
    <row r="40" spans="2:133" ht="11.25" customHeight="1" x14ac:dyDescent="0.15">
      <c r="B40" s="656" t="s">
        <v>331</v>
      </c>
      <c r="C40" s="657"/>
      <c r="D40" s="657"/>
      <c r="E40" s="657"/>
      <c r="F40" s="657"/>
      <c r="G40" s="657"/>
      <c r="H40" s="657"/>
      <c r="I40" s="657"/>
      <c r="J40" s="657"/>
      <c r="K40" s="657"/>
      <c r="L40" s="657"/>
      <c r="M40" s="657"/>
      <c r="N40" s="657"/>
      <c r="O40" s="657"/>
      <c r="P40" s="657"/>
      <c r="Q40" s="658"/>
      <c r="R40" s="659">
        <v>64100</v>
      </c>
      <c r="S40" s="660"/>
      <c r="T40" s="660"/>
      <c r="U40" s="660"/>
      <c r="V40" s="660"/>
      <c r="W40" s="660"/>
      <c r="X40" s="660"/>
      <c r="Y40" s="661"/>
      <c r="Z40" s="662">
        <v>0.1</v>
      </c>
      <c r="AA40" s="662"/>
      <c r="AB40" s="662"/>
      <c r="AC40" s="662"/>
      <c r="AD40" s="663" t="s">
        <v>122</v>
      </c>
      <c r="AE40" s="663"/>
      <c r="AF40" s="663"/>
      <c r="AG40" s="663"/>
      <c r="AH40" s="663"/>
      <c r="AI40" s="663"/>
      <c r="AJ40" s="663"/>
      <c r="AK40" s="663"/>
      <c r="AL40" s="664" t="s">
        <v>122</v>
      </c>
      <c r="AM40" s="665"/>
      <c r="AN40" s="665"/>
      <c r="AO40" s="666"/>
      <c r="AQ40" s="722" t="s">
        <v>332</v>
      </c>
      <c r="AR40" s="723"/>
      <c r="AS40" s="723"/>
      <c r="AT40" s="723"/>
      <c r="AU40" s="723"/>
      <c r="AV40" s="723"/>
      <c r="AW40" s="723"/>
      <c r="AX40" s="723"/>
      <c r="AY40" s="724"/>
      <c r="AZ40" s="659">
        <v>22511</v>
      </c>
      <c r="BA40" s="660"/>
      <c r="BB40" s="660"/>
      <c r="BC40" s="660"/>
      <c r="BD40" s="691"/>
      <c r="BE40" s="691"/>
      <c r="BF40" s="714"/>
      <c r="BG40" s="707" t="s">
        <v>333</v>
      </c>
      <c r="BH40" s="708"/>
      <c r="BI40" s="708"/>
      <c r="BJ40" s="708"/>
      <c r="BK40" s="708"/>
      <c r="BL40" s="211"/>
      <c r="BM40" s="657" t="s">
        <v>334</v>
      </c>
      <c r="BN40" s="657"/>
      <c r="BO40" s="657"/>
      <c r="BP40" s="657"/>
      <c r="BQ40" s="657"/>
      <c r="BR40" s="657"/>
      <c r="BS40" s="657"/>
      <c r="BT40" s="657"/>
      <c r="BU40" s="658"/>
      <c r="BV40" s="659">
        <v>83</v>
      </c>
      <c r="BW40" s="660"/>
      <c r="BX40" s="660"/>
      <c r="BY40" s="660"/>
      <c r="BZ40" s="660"/>
      <c r="CA40" s="660"/>
      <c r="CB40" s="669"/>
      <c r="CD40" s="656" t="s">
        <v>335</v>
      </c>
      <c r="CE40" s="657"/>
      <c r="CF40" s="657"/>
      <c r="CG40" s="657"/>
      <c r="CH40" s="657"/>
      <c r="CI40" s="657"/>
      <c r="CJ40" s="657"/>
      <c r="CK40" s="657"/>
      <c r="CL40" s="657"/>
      <c r="CM40" s="657"/>
      <c r="CN40" s="657"/>
      <c r="CO40" s="657"/>
      <c r="CP40" s="657"/>
      <c r="CQ40" s="658"/>
      <c r="CR40" s="659">
        <v>1248843</v>
      </c>
      <c r="CS40" s="660"/>
      <c r="CT40" s="660"/>
      <c r="CU40" s="660"/>
      <c r="CV40" s="660"/>
      <c r="CW40" s="660"/>
      <c r="CX40" s="660"/>
      <c r="CY40" s="661"/>
      <c r="CZ40" s="664">
        <v>2.9</v>
      </c>
      <c r="DA40" s="689"/>
      <c r="DB40" s="689"/>
      <c r="DC40" s="693"/>
      <c r="DD40" s="668">
        <v>677363</v>
      </c>
      <c r="DE40" s="660"/>
      <c r="DF40" s="660"/>
      <c r="DG40" s="660"/>
      <c r="DH40" s="660"/>
      <c r="DI40" s="660"/>
      <c r="DJ40" s="660"/>
      <c r="DK40" s="661"/>
      <c r="DL40" s="668" t="s">
        <v>122</v>
      </c>
      <c r="DM40" s="660"/>
      <c r="DN40" s="660"/>
      <c r="DO40" s="660"/>
      <c r="DP40" s="660"/>
      <c r="DQ40" s="660"/>
      <c r="DR40" s="660"/>
      <c r="DS40" s="660"/>
      <c r="DT40" s="660"/>
      <c r="DU40" s="660"/>
      <c r="DV40" s="661"/>
      <c r="DW40" s="664" t="s">
        <v>122</v>
      </c>
      <c r="DX40" s="689"/>
      <c r="DY40" s="689"/>
      <c r="DZ40" s="689"/>
      <c r="EA40" s="689"/>
      <c r="EB40" s="689"/>
      <c r="EC40" s="690"/>
    </row>
    <row r="41" spans="2:133" ht="11.25" customHeight="1" x14ac:dyDescent="0.15">
      <c r="B41" s="680" t="s">
        <v>336</v>
      </c>
      <c r="C41" s="681"/>
      <c r="D41" s="681"/>
      <c r="E41" s="681"/>
      <c r="F41" s="681"/>
      <c r="G41" s="681"/>
      <c r="H41" s="681"/>
      <c r="I41" s="681"/>
      <c r="J41" s="681"/>
      <c r="K41" s="681"/>
      <c r="L41" s="681"/>
      <c r="M41" s="681"/>
      <c r="N41" s="681"/>
      <c r="O41" s="681"/>
      <c r="P41" s="681"/>
      <c r="Q41" s="682"/>
      <c r="R41" s="731">
        <v>44265188</v>
      </c>
      <c r="S41" s="732"/>
      <c r="T41" s="732"/>
      <c r="U41" s="732"/>
      <c r="V41" s="732"/>
      <c r="W41" s="732"/>
      <c r="X41" s="732"/>
      <c r="Y41" s="736"/>
      <c r="Z41" s="737">
        <v>100</v>
      </c>
      <c r="AA41" s="737"/>
      <c r="AB41" s="737"/>
      <c r="AC41" s="737"/>
      <c r="AD41" s="738">
        <v>22646905</v>
      </c>
      <c r="AE41" s="738"/>
      <c r="AF41" s="738"/>
      <c r="AG41" s="738"/>
      <c r="AH41" s="738"/>
      <c r="AI41" s="738"/>
      <c r="AJ41" s="738"/>
      <c r="AK41" s="738"/>
      <c r="AL41" s="739">
        <v>100</v>
      </c>
      <c r="AM41" s="719"/>
      <c r="AN41" s="719"/>
      <c r="AO41" s="740"/>
      <c r="AQ41" s="722" t="s">
        <v>337</v>
      </c>
      <c r="AR41" s="723"/>
      <c r="AS41" s="723"/>
      <c r="AT41" s="723"/>
      <c r="AU41" s="723"/>
      <c r="AV41" s="723"/>
      <c r="AW41" s="723"/>
      <c r="AX41" s="723"/>
      <c r="AY41" s="724"/>
      <c r="AZ41" s="659">
        <v>588632</v>
      </c>
      <c r="BA41" s="660"/>
      <c r="BB41" s="660"/>
      <c r="BC41" s="660"/>
      <c r="BD41" s="691"/>
      <c r="BE41" s="691"/>
      <c r="BF41" s="714"/>
      <c r="BG41" s="707"/>
      <c r="BH41" s="708"/>
      <c r="BI41" s="708"/>
      <c r="BJ41" s="708"/>
      <c r="BK41" s="708"/>
      <c r="BL41" s="211"/>
      <c r="BM41" s="657" t="s">
        <v>338</v>
      </c>
      <c r="BN41" s="657"/>
      <c r="BO41" s="657"/>
      <c r="BP41" s="657"/>
      <c r="BQ41" s="657"/>
      <c r="BR41" s="657"/>
      <c r="BS41" s="657"/>
      <c r="BT41" s="657"/>
      <c r="BU41" s="658"/>
      <c r="BV41" s="659" t="s">
        <v>122</v>
      </c>
      <c r="BW41" s="660"/>
      <c r="BX41" s="660"/>
      <c r="BY41" s="660"/>
      <c r="BZ41" s="660"/>
      <c r="CA41" s="660"/>
      <c r="CB41" s="669"/>
      <c r="CD41" s="656" t="s">
        <v>339</v>
      </c>
      <c r="CE41" s="657"/>
      <c r="CF41" s="657"/>
      <c r="CG41" s="657"/>
      <c r="CH41" s="657"/>
      <c r="CI41" s="657"/>
      <c r="CJ41" s="657"/>
      <c r="CK41" s="657"/>
      <c r="CL41" s="657"/>
      <c r="CM41" s="657"/>
      <c r="CN41" s="657"/>
      <c r="CO41" s="657"/>
      <c r="CP41" s="657"/>
      <c r="CQ41" s="658"/>
      <c r="CR41" s="659" t="s">
        <v>122</v>
      </c>
      <c r="CS41" s="691"/>
      <c r="CT41" s="691"/>
      <c r="CU41" s="691"/>
      <c r="CV41" s="691"/>
      <c r="CW41" s="691"/>
      <c r="CX41" s="691"/>
      <c r="CY41" s="692"/>
      <c r="CZ41" s="664" t="s">
        <v>122</v>
      </c>
      <c r="DA41" s="689"/>
      <c r="DB41" s="689"/>
      <c r="DC41" s="693"/>
      <c r="DD41" s="668" t="s">
        <v>122</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340</v>
      </c>
      <c r="AR42" s="729"/>
      <c r="AS42" s="729"/>
      <c r="AT42" s="729"/>
      <c r="AU42" s="729"/>
      <c r="AV42" s="729"/>
      <c r="AW42" s="729"/>
      <c r="AX42" s="729"/>
      <c r="AY42" s="730"/>
      <c r="AZ42" s="731">
        <v>2854251</v>
      </c>
      <c r="BA42" s="732"/>
      <c r="BB42" s="732"/>
      <c r="BC42" s="732"/>
      <c r="BD42" s="718"/>
      <c r="BE42" s="718"/>
      <c r="BF42" s="720"/>
      <c r="BG42" s="709"/>
      <c r="BH42" s="710"/>
      <c r="BI42" s="710"/>
      <c r="BJ42" s="710"/>
      <c r="BK42" s="710"/>
      <c r="BL42" s="212"/>
      <c r="BM42" s="681" t="s">
        <v>341</v>
      </c>
      <c r="BN42" s="681"/>
      <c r="BO42" s="681"/>
      <c r="BP42" s="681"/>
      <c r="BQ42" s="681"/>
      <c r="BR42" s="681"/>
      <c r="BS42" s="681"/>
      <c r="BT42" s="681"/>
      <c r="BU42" s="682"/>
      <c r="BV42" s="731">
        <v>429</v>
      </c>
      <c r="BW42" s="732"/>
      <c r="BX42" s="732"/>
      <c r="BY42" s="732"/>
      <c r="BZ42" s="732"/>
      <c r="CA42" s="732"/>
      <c r="CB42" s="741"/>
      <c r="CD42" s="656" t="s">
        <v>342</v>
      </c>
      <c r="CE42" s="657"/>
      <c r="CF42" s="657"/>
      <c r="CG42" s="657"/>
      <c r="CH42" s="657"/>
      <c r="CI42" s="657"/>
      <c r="CJ42" s="657"/>
      <c r="CK42" s="657"/>
      <c r="CL42" s="657"/>
      <c r="CM42" s="657"/>
      <c r="CN42" s="657"/>
      <c r="CO42" s="657"/>
      <c r="CP42" s="657"/>
      <c r="CQ42" s="658"/>
      <c r="CR42" s="659">
        <v>5907720</v>
      </c>
      <c r="CS42" s="691"/>
      <c r="CT42" s="691"/>
      <c r="CU42" s="691"/>
      <c r="CV42" s="691"/>
      <c r="CW42" s="691"/>
      <c r="CX42" s="691"/>
      <c r="CY42" s="692"/>
      <c r="CZ42" s="664">
        <v>13.9</v>
      </c>
      <c r="DA42" s="689"/>
      <c r="DB42" s="689"/>
      <c r="DC42" s="693"/>
      <c r="DD42" s="668">
        <v>1131652</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343</v>
      </c>
      <c r="CD43" s="656" t="s">
        <v>344</v>
      </c>
      <c r="CE43" s="657"/>
      <c r="CF43" s="657"/>
      <c r="CG43" s="657"/>
      <c r="CH43" s="657"/>
      <c r="CI43" s="657"/>
      <c r="CJ43" s="657"/>
      <c r="CK43" s="657"/>
      <c r="CL43" s="657"/>
      <c r="CM43" s="657"/>
      <c r="CN43" s="657"/>
      <c r="CO43" s="657"/>
      <c r="CP43" s="657"/>
      <c r="CQ43" s="658"/>
      <c r="CR43" s="659">
        <v>178817</v>
      </c>
      <c r="CS43" s="691"/>
      <c r="CT43" s="691"/>
      <c r="CU43" s="691"/>
      <c r="CV43" s="691"/>
      <c r="CW43" s="691"/>
      <c r="CX43" s="691"/>
      <c r="CY43" s="692"/>
      <c r="CZ43" s="664">
        <v>0.4</v>
      </c>
      <c r="DA43" s="689"/>
      <c r="DB43" s="689"/>
      <c r="DC43" s="693"/>
      <c r="DD43" s="668">
        <v>178522</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345</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293</v>
      </c>
      <c r="CE44" s="696"/>
      <c r="CF44" s="656" t="s">
        <v>346</v>
      </c>
      <c r="CG44" s="657"/>
      <c r="CH44" s="657"/>
      <c r="CI44" s="657"/>
      <c r="CJ44" s="657"/>
      <c r="CK44" s="657"/>
      <c r="CL44" s="657"/>
      <c r="CM44" s="657"/>
      <c r="CN44" s="657"/>
      <c r="CO44" s="657"/>
      <c r="CP44" s="657"/>
      <c r="CQ44" s="658"/>
      <c r="CR44" s="659">
        <v>5397398</v>
      </c>
      <c r="CS44" s="660"/>
      <c r="CT44" s="660"/>
      <c r="CU44" s="660"/>
      <c r="CV44" s="660"/>
      <c r="CW44" s="660"/>
      <c r="CX44" s="660"/>
      <c r="CY44" s="661"/>
      <c r="CZ44" s="664">
        <v>12.7</v>
      </c>
      <c r="DA44" s="665"/>
      <c r="DB44" s="665"/>
      <c r="DC44" s="671"/>
      <c r="DD44" s="668">
        <v>1064529</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347</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348</v>
      </c>
      <c r="CG45" s="657"/>
      <c r="CH45" s="657"/>
      <c r="CI45" s="657"/>
      <c r="CJ45" s="657"/>
      <c r="CK45" s="657"/>
      <c r="CL45" s="657"/>
      <c r="CM45" s="657"/>
      <c r="CN45" s="657"/>
      <c r="CO45" s="657"/>
      <c r="CP45" s="657"/>
      <c r="CQ45" s="658"/>
      <c r="CR45" s="659">
        <v>1295783</v>
      </c>
      <c r="CS45" s="691"/>
      <c r="CT45" s="691"/>
      <c r="CU45" s="691"/>
      <c r="CV45" s="691"/>
      <c r="CW45" s="691"/>
      <c r="CX45" s="691"/>
      <c r="CY45" s="692"/>
      <c r="CZ45" s="664">
        <v>3</v>
      </c>
      <c r="DA45" s="689"/>
      <c r="DB45" s="689"/>
      <c r="DC45" s="693"/>
      <c r="DD45" s="668">
        <v>54361</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7"/>
      <c r="CE46" s="698"/>
      <c r="CF46" s="656" t="s">
        <v>349</v>
      </c>
      <c r="CG46" s="657"/>
      <c r="CH46" s="657"/>
      <c r="CI46" s="657"/>
      <c r="CJ46" s="657"/>
      <c r="CK46" s="657"/>
      <c r="CL46" s="657"/>
      <c r="CM46" s="657"/>
      <c r="CN46" s="657"/>
      <c r="CO46" s="657"/>
      <c r="CP46" s="657"/>
      <c r="CQ46" s="658"/>
      <c r="CR46" s="659">
        <v>3950857</v>
      </c>
      <c r="CS46" s="660"/>
      <c r="CT46" s="660"/>
      <c r="CU46" s="660"/>
      <c r="CV46" s="660"/>
      <c r="CW46" s="660"/>
      <c r="CX46" s="660"/>
      <c r="CY46" s="661"/>
      <c r="CZ46" s="664">
        <v>9.3000000000000007</v>
      </c>
      <c r="DA46" s="665"/>
      <c r="DB46" s="665"/>
      <c r="DC46" s="671"/>
      <c r="DD46" s="668">
        <v>1003563</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7"/>
      <c r="CE47" s="698"/>
      <c r="CF47" s="656" t="s">
        <v>350</v>
      </c>
      <c r="CG47" s="657"/>
      <c r="CH47" s="657"/>
      <c r="CI47" s="657"/>
      <c r="CJ47" s="657"/>
      <c r="CK47" s="657"/>
      <c r="CL47" s="657"/>
      <c r="CM47" s="657"/>
      <c r="CN47" s="657"/>
      <c r="CO47" s="657"/>
      <c r="CP47" s="657"/>
      <c r="CQ47" s="658"/>
      <c r="CR47" s="659">
        <v>510322</v>
      </c>
      <c r="CS47" s="691"/>
      <c r="CT47" s="691"/>
      <c r="CU47" s="691"/>
      <c r="CV47" s="691"/>
      <c r="CW47" s="691"/>
      <c r="CX47" s="691"/>
      <c r="CY47" s="692"/>
      <c r="CZ47" s="664">
        <v>1.2</v>
      </c>
      <c r="DA47" s="689"/>
      <c r="DB47" s="689"/>
      <c r="DC47" s="693"/>
      <c r="DD47" s="668">
        <v>67123</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699"/>
      <c r="CE48" s="700"/>
      <c r="CF48" s="656" t="s">
        <v>351</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0" t="s">
        <v>352</v>
      </c>
      <c r="CE49" s="681"/>
      <c r="CF49" s="681"/>
      <c r="CG49" s="681"/>
      <c r="CH49" s="681"/>
      <c r="CI49" s="681"/>
      <c r="CJ49" s="681"/>
      <c r="CK49" s="681"/>
      <c r="CL49" s="681"/>
      <c r="CM49" s="681"/>
      <c r="CN49" s="681"/>
      <c r="CO49" s="681"/>
      <c r="CP49" s="681"/>
      <c r="CQ49" s="682"/>
      <c r="CR49" s="731">
        <v>42647088</v>
      </c>
      <c r="CS49" s="718"/>
      <c r="CT49" s="718"/>
      <c r="CU49" s="718"/>
      <c r="CV49" s="718"/>
      <c r="CW49" s="718"/>
      <c r="CX49" s="718"/>
      <c r="CY49" s="747"/>
      <c r="CZ49" s="739">
        <v>100</v>
      </c>
      <c r="DA49" s="748"/>
      <c r="DB49" s="748"/>
      <c r="DC49" s="749"/>
      <c r="DD49" s="750">
        <v>27604341</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EXULnX3YDp20t2hjEKVeEioLkTpA9iZIvOxeSeaR9d9c5dMuQ8kmrOuxWhuOspWfq+J/bXQ/FFAIK3XM9c0jpg==" saltValue="ERAV6jusBlGrZI6cwGbzm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EA135"/>
  <sheetViews>
    <sheetView zoomScaleNormal="100"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353</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354</v>
      </c>
      <c r="DK2" s="759"/>
      <c r="DL2" s="759"/>
      <c r="DM2" s="759"/>
      <c r="DN2" s="759"/>
      <c r="DO2" s="760"/>
      <c r="DP2" s="216"/>
      <c r="DQ2" s="758" t="s">
        <v>355</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356</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357</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358</v>
      </c>
      <c r="B5" s="764"/>
      <c r="C5" s="764"/>
      <c r="D5" s="764"/>
      <c r="E5" s="764"/>
      <c r="F5" s="764"/>
      <c r="G5" s="764"/>
      <c r="H5" s="764"/>
      <c r="I5" s="764"/>
      <c r="J5" s="764"/>
      <c r="K5" s="764"/>
      <c r="L5" s="764"/>
      <c r="M5" s="764"/>
      <c r="N5" s="764"/>
      <c r="O5" s="764"/>
      <c r="P5" s="765"/>
      <c r="Q5" s="769" t="s">
        <v>359</v>
      </c>
      <c r="R5" s="770"/>
      <c r="S5" s="770"/>
      <c r="T5" s="770"/>
      <c r="U5" s="771"/>
      <c r="V5" s="769" t="s">
        <v>360</v>
      </c>
      <c r="W5" s="770"/>
      <c r="X5" s="770"/>
      <c r="Y5" s="770"/>
      <c r="Z5" s="771"/>
      <c r="AA5" s="769" t="s">
        <v>361</v>
      </c>
      <c r="AB5" s="770"/>
      <c r="AC5" s="770"/>
      <c r="AD5" s="770"/>
      <c r="AE5" s="770"/>
      <c r="AF5" s="775" t="s">
        <v>362</v>
      </c>
      <c r="AG5" s="770"/>
      <c r="AH5" s="770"/>
      <c r="AI5" s="770"/>
      <c r="AJ5" s="776"/>
      <c r="AK5" s="770" t="s">
        <v>363</v>
      </c>
      <c r="AL5" s="770"/>
      <c r="AM5" s="770"/>
      <c r="AN5" s="770"/>
      <c r="AO5" s="771"/>
      <c r="AP5" s="769" t="s">
        <v>364</v>
      </c>
      <c r="AQ5" s="770"/>
      <c r="AR5" s="770"/>
      <c r="AS5" s="770"/>
      <c r="AT5" s="771"/>
      <c r="AU5" s="769" t="s">
        <v>365</v>
      </c>
      <c r="AV5" s="770"/>
      <c r="AW5" s="770"/>
      <c r="AX5" s="770"/>
      <c r="AY5" s="776"/>
      <c r="AZ5" s="220"/>
      <c r="BA5" s="220"/>
      <c r="BB5" s="220"/>
      <c r="BC5" s="220"/>
      <c r="BD5" s="220"/>
      <c r="BE5" s="221"/>
      <c r="BF5" s="221"/>
      <c r="BG5" s="221"/>
      <c r="BH5" s="221"/>
      <c r="BI5" s="221"/>
      <c r="BJ5" s="221"/>
      <c r="BK5" s="221"/>
      <c r="BL5" s="221"/>
      <c r="BM5" s="221"/>
      <c r="BN5" s="221"/>
      <c r="BO5" s="221"/>
      <c r="BP5" s="221"/>
      <c r="BQ5" s="763" t="s">
        <v>366</v>
      </c>
      <c r="BR5" s="764"/>
      <c r="BS5" s="764"/>
      <c r="BT5" s="764"/>
      <c r="BU5" s="764"/>
      <c r="BV5" s="764"/>
      <c r="BW5" s="764"/>
      <c r="BX5" s="764"/>
      <c r="BY5" s="764"/>
      <c r="BZ5" s="764"/>
      <c r="CA5" s="764"/>
      <c r="CB5" s="764"/>
      <c r="CC5" s="764"/>
      <c r="CD5" s="764"/>
      <c r="CE5" s="764"/>
      <c r="CF5" s="764"/>
      <c r="CG5" s="765"/>
      <c r="CH5" s="769" t="s">
        <v>367</v>
      </c>
      <c r="CI5" s="770"/>
      <c r="CJ5" s="770"/>
      <c r="CK5" s="770"/>
      <c r="CL5" s="771"/>
      <c r="CM5" s="769" t="s">
        <v>368</v>
      </c>
      <c r="CN5" s="770"/>
      <c r="CO5" s="770"/>
      <c r="CP5" s="770"/>
      <c r="CQ5" s="771"/>
      <c r="CR5" s="769" t="s">
        <v>369</v>
      </c>
      <c r="CS5" s="770"/>
      <c r="CT5" s="770"/>
      <c r="CU5" s="770"/>
      <c r="CV5" s="771"/>
      <c r="CW5" s="769" t="s">
        <v>370</v>
      </c>
      <c r="CX5" s="770"/>
      <c r="CY5" s="770"/>
      <c r="CZ5" s="770"/>
      <c r="DA5" s="771"/>
      <c r="DB5" s="769" t="s">
        <v>371</v>
      </c>
      <c r="DC5" s="770"/>
      <c r="DD5" s="770"/>
      <c r="DE5" s="770"/>
      <c r="DF5" s="771"/>
      <c r="DG5" s="799" t="s">
        <v>372</v>
      </c>
      <c r="DH5" s="800"/>
      <c r="DI5" s="800"/>
      <c r="DJ5" s="800"/>
      <c r="DK5" s="801"/>
      <c r="DL5" s="799" t="s">
        <v>373</v>
      </c>
      <c r="DM5" s="800"/>
      <c r="DN5" s="800"/>
      <c r="DO5" s="800"/>
      <c r="DP5" s="801"/>
      <c r="DQ5" s="769" t="s">
        <v>374</v>
      </c>
      <c r="DR5" s="770"/>
      <c r="DS5" s="770"/>
      <c r="DT5" s="770"/>
      <c r="DU5" s="771"/>
      <c r="DV5" s="769" t="s">
        <v>365</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375</v>
      </c>
      <c r="C7" s="786"/>
      <c r="D7" s="786"/>
      <c r="E7" s="786"/>
      <c r="F7" s="786"/>
      <c r="G7" s="786"/>
      <c r="H7" s="786"/>
      <c r="I7" s="786"/>
      <c r="J7" s="786"/>
      <c r="K7" s="786"/>
      <c r="L7" s="786"/>
      <c r="M7" s="786"/>
      <c r="N7" s="786"/>
      <c r="O7" s="786"/>
      <c r="P7" s="787"/>
      <c r="Q7" s="788">
        <v>44225</v>
      </c>
      <c r="R7" s="789"/>
      <c r="S7" s="789"/>
      <c r="T7" s="789"/>
      <c r="U7" s="789"/>
      <c r="V7" s="789">
        <v>42617</v>
      </c>
      <c r="W7" s="789"/>
      <c r="X7" s="789"/>
      <c r="Y7" s="789"/>
      <c r="Z7" s="789"/>
      <c r="AA7" s="789">
        <v>1608</v>
      </c>
      <c r="AB7" s="789"/>
      <c r="AC7" s="789"/>
      <c r="AD7" s="789"/>
      <c r="AE7" s="790"/>
      <c r="AF7" s="791">
        <v>1519</v>
      </c>
      <c r="AG7" s="792"/>
      <c r="AH7" s="792"/>
      <c r="AI7" s="792"/>
      <c r="AJ7" s="793"/>
      <c r="AK7" s="794">
        <v>2651</v>
      </c>
      <c r="AL7" s="795"/>
      <c r="AM7" s="795"/>
      <c r="AN7" s="795"/>
      <c r="AO7" s="795"/>
      <c r="AP7" s="795">
        <v>29171</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575</v>
      </c>
      <c r="BT7" s="783"/>
      <c r="BU7" s="783"/>
      <c r="BV7" s="783"/>
      <c r="BW7" s="783"/>
      <c r="BX7" s="783"/>
      <c r="BY7" s="783"/>
      <c r="BZ7" s="783"/>
      <c r="CA7" s="783"/>
      <c r="CB7" s="783"/>
      <c r="CC7" s="783"/>
      <c r="CD7" s="783"/>
      <c r="CE7" s="783"/>
      <c r="CF7" s="783"/>
      <c r="CG7" s="798"/>
      <c r="CH7" s="779">
        <v>35</v>
      </c>
      <c r="CI7" s="780"/>
      <c r="CJ7" s="780"/>
      <c r="CK7" s="780"/>
      <c r="CL7" s="781"/>
      <c r="CM7" s="779">
        <v>186</v>
      </c>
      <c r="CN7" s="780"/>
      <c r="CO7" s="780"/>
      <c r="CP7" s="780"/>
      <c r="CQ7" s="781"/>
      <c r="CR7" s="779">
        <v>7</v>
      </c>
      <c r="CS7" s="780"/>
      <c r="CT7" s="780"/>
      <c r="CU7" s="780"/>
      <c r="CV7" s="781"/>
      <c r="CW7" s="779" t="s">
        <v>577</v>
      </c>
      <c r="CX7" s="780"/>
      <c r="CY7" s="780"/>
      <c r="CZ7" s="780"/>
      <c r="DA7" s="781"/>
      <c r="DB7" s="779" t="s">
        <v>577</v>
      </c>
      <c r="DC7" s="780"/>
      <c r="DD7" s="780"/>
      <c r="DE7" s="780"/>
      <c r="DF7" s="781"/>
      <c r="DG7" s="779" t="s">
        <v>577</v>
      </c>
      <c r="DH7" s="780"/>
      <c r="DI7" s="780"/>
      <c r="DJ7" s="780"/>
      <c r="DK7" s="781"/>
      <c r="DL7" s="779" t="s">
        <v>577</v>
      </c>
      <c r="DM7" s="780"/>
      <c r="DN7" s="780"/>
      <c r="DO7" s="780"/>
      <c r="DP7" s="781"/>
      <c r="DQ7" s="779" t="s">
        <v>577</v>
      </c>
      <c r="DR7" s="780"/>
      <c r="DS7" s="780"/>
      <c r="DT7" s="780"/>
      <c r="DU7" s="781"/>
      <c r="DV7" s="782"/>
      <c r="DW7" s="783"/>
      <c r="DX7" s="783"/>
      <c r="DY7" s="783"/>
      <c r="DZ7" s="784"/>
      <c r="EA7" s="222"/>
    </row>
    <row r="8" spans="1:131" s="223" customFormat="1" ht="26.25" customHeight="1" x14ac:dyDescent="0.15">
      <c r="A8" s="226">
        <v>2</v>
      </c>
      <c r="B8" s="816" t="s">
        <v>376</v>
      </c>
      <c r="C8" s="817"/>
      <c r="D8" s="817"/>
      <c r="E8" s="817"/>
      <c r="F8" s="817"/>
      <c r="G8" s="817"/>
      <c r="H8" s="817"/>
      <c r="I8" s="817"/>
      <c r="J8" s="817"/>
      <c r="K8" s="817"/>
      <c r="L8" s="817"/>
      <c r="M8" s="817"/>
      <c r="N8" s="817"/>
      <c r="O8" s="817"/>
      <c r="P8" s="818"/>
      <c r="Q8" s="819">
        <v>7</v>
      </c>
      <c r="R8" s="820"/>
      <c r="S8" s="820"/>
      <c r="T8" s="820"/>
      <c r="U8" s="820"/>
      <c r="V8" s="820">
        <v>5</v>
      </c>
      <c r="W8" s="820"/>
      <c r="X8" s="820"/>
      <c r="Y8" s="820"/>
      <c r="Z8" s="820"/>
      <c r="AA8" s="820">
        <v>2</v>
      </c>
      <c r="AB8" s="820"/>
      <c r="AC8" s="820"/>
      <c r="AD8" s="820"/>
      <c r="AE8" s="821"/>
      <c r="AF8" s="822">
        <v>2</v>
      </c>
      <c r="AG8" s="823"/>
      <c r="AH8" s="823"/>
      <c r="AI8" s="823"/>
      <c r="AJ8" s="824"/>
      <c r="AK8" s="805">
        <v>4</v>
      </c>
      <c r="AL8" s="806"/>
      <c r="AM8" s="806"/>
      <c r="AN8" s="806"/>
      <c r="AO8" s="806"/>
      <c r="AP8" s="806" t="s">
        <v>564</v>
      </c>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t="s">
        <v>576</v>
      </c>
      <c r="BT8" s="810"/>
      <c r="BU8" s="810"/>
      <c r="BV8" s="810"/>
      <c r="BW8" s="810"/>
      <c r="BX8" s="810"/>
      <c r="BY8" s="810"/>
      <c r="BZ8" s="810"/>
      <c r="CA8" s="810"/>
      <c r="CB8" s="810"/>
      <c r="CC8" s="810"/>
      <c r="CD8" s="810"/>
      <c r="CE8" s="810"/>
      <c r="CF8" s="810"/>
      <c r="CG8" s="811"/>
      <c r="CH8" s="812">
        <v>15</v>
      </c>
      <c r="CI8" s="813"/>
      <c r="CJ8" s="813"/>
      <c r="CK8" s="813"/>
      <c r="CL8" s="814"/>
      <c r="CM8" s="812">
        <v>214</v>
      </c>
      <c r="CN8" s="813"/>
      <c r="CO8" s="813"/>
      <c r="CP8" s="813"/>
      <c r="CQ8" s="814"/>
      <c r="CR8" s="812">
        <v>30</v>
      </c>
      <c r="CS8" s="813"/>
      <c r="CT8" s="813"/>
      <c r="CU8" s="813"/>
      <c r="CV8" s="814"/>
      <c r="CW8" s="812" t="s">
        <v>577</v>
      </c>
      <c r="CX8" s="813"/>
      <c r="CY8" s="813"/>
      <c r="CZ8" s="813"/>
      <c r="DA8" s="814"/>
      <c r="DB8" s="812" t="s">
        <v>577</v>
      </c>
      <c r="DC8" s="813"/>
      <c r="DD8" s="813"/>
      <c r="DE8" s="813"/>
      <c r="DF8" s="814"/>
      <c r="DG8" s="812" t="s">
        <v>577</v>
      </c>
      <c r="DH8" s="813"/>
      <c r="DI8" s="813"/>
      <c r="DJ8" s="813"/>
      <c r="DK8" s="814"/>
      <c r="DL8" s="812" t="s">
        <v>577</v>
      </c>
      <c r="DM8" s="813"/>
      <c r="DN8" s="813"/>
      <c r="DO8" s="813"/>
      <c r="DP8" s="814"/>
      <c r="DQ8" s="812" t="s">
        <v>577</v>
      </c>
      <c r="DR8" s="813"/>
      <c r="DS8" s="813"/>
      <c r="DT8" s="813"/>
      <c r="DU8" s="814"/>
      <c r="DV8" s="809"/>
      <c r="DW8" s="810"/>
      <c r="DX8" s="810"/>
      <c r="DY8" s="810"/>
      <c r="DZ8" s="815"/>
      <c r="EA8" s="222"/>
    </row>
    <row r="9" spans="1:131" s="223" customFormat="1" ht="26.25" customHeight="1" x14ac:dyDescent="0.15">
      <c r="A9" s="226">
        <v>3</v>
      </c>
      <c r="B9" s="816" t="s">
        <v>377</v>
      </c>
      <c r="C9" s="817"/>
      <c r="D9" s="817"/>
      <c r="E9" s="817"/>
      <c r="F9" s="817"/>
      <c r="G9" s="817"/>
      <c r="H9" s="817"/>
      <c r="I9" s="817"/>
      <c r="J9" s="817"/>
      <c r="K9" s="817"/>
      <c r="L9" s="817"/>
      <c r="M9" s="817"/>
      <c r="N9" s="817"/>
      <c r="O9" s="817"/>
      <c r="P9" s="818"/>
      <c r="Q9" s="819">
        <v>54</v>
      </c>
      <c r="R9" s="820"/>
      <c r="S9" s="820"/>
      <c r="T9" s="820"/>
      <c r="U9" s="820"/>
      <c r="V9" s="820">
        <v>50</v>
      </c>
      <c r="W9" s="820"/>
      <c r="X9" s="820"/>
      <c r="Y9" s="820"/>
      <c r="Z9" s="820"/>
      <c r="AA9" s="820">
        <v>4</v>
      </c>
      <c r="AB9" s="820"/>
      <c r="AC9" s="820"/>
      <c r="AD9" s="820"/>
      <c r="AE9" s="821"/>
      <c r="AF9" s="822">
        <v>4</v>
      </c>
      <c r="AG9" s="823"/>
      <c r="AH9" s="823"/>
      <c r="AI9" s="823"/>
      <c r="AJ9" s="824"/>
      <c r="AK9" s="805">
        <v>2</v>
      </c>
      <c r="AL9" s="806"/>
      <c r="AM9" s="806"/>
      <c r="AN9" s="806"/>
      <c r="AO9" s="806"/>
      <c r="AP9" s="806">
        <v>8</v>
      </c>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15">
      <c r="A10" s="226">
        <v>4</v>
      </c>
      <c r="B10" s="816" t="s">
        <v>378</v>
      </c>
      <c r="C10" s="817"/>
      <c r="D10" s="817"/>
      <c r="E10" s="817"/>
      <c r="F10" s="817"/>
      <c r="G10" s="817"/>
      <c r="H10" s="817"/>
      <c r="I10" s="817"/>
      <c r="J10" s="817"/>
      <c r="K10" s="817"/>
      <c r="L10" s="817"/>
      <c r="M10" s="817"/>
      <c r="N10" s="817"/>
      <c r="O10" s="817"/>
      <c r="P10" s="818"/>
      <c r="Q10" s="819">
        <v>20</v>
      </c>
      <c r="R10" s="820"/>
      <c r="S10" s="820"/>
      <c r="T10" s="820"/>
      <c r="U10" s="820"/>
      <c r="V10" s="820">
        <v>19</v>
      </c>
      <c r="W10" s="820"/>
      <c r="X10" s="820"/>
      <c r="Y10" s="820"/>
      <c r="Z10" s="820"/>
      <c r="AA10" s="820">
        <v>2</v>
      </c>
      <c r="AB10" s="820"/>
      <c r="AC10" s="820"/>
      <c r="AD10" s="820"/>
      <c r="AE10" s="821"/>
      <c r="AF10" s="822">
        <v>2</v>
      </c>
      <c r="AG10" s="823"/>
      <c r="AH10" s="823"/>
      <c r="AI10" s="823"/>
      <c r="AJ10" s="824"/>
      <c r="AK10" s="805">
        <v>9</v>
      </c>
      <c r="AL10" s="806"/>
      <c r="AM10" s="806"/>
      <c r="AN10" s="806"/>
      <c r="AO10" s="806"/>
      <c r="AP10" s="806" t="s">
        <v>564</v>
      </c>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15">
      <c r="A11" s="226">
        <v>5</v>
      </c>
      <c r="B11" s="816" t="s">
        <v>379</v>
      </c>
      <c r="C11" s="817"/>
      <c r="D11" s="817"/>
      <c r="E11" s="817"/>
      <c r="F11" s="817"/>
      <c r="G11" s="817"/>
      <c r="H11" s="817"/>
      <c r="I11" s="817"/>
      <c r="J11" s="817"/>
      <c r="K11" s="817"/>
      <c r="L11" s="817"/>
      <c r="M11" s="817"/>
      <c r="N11" s="817"/>
      <c r="O11" s="817"/>
      <c r="P11" s="818"/>
      <c r="Q11" s="819">
        <v>24</v>
      </c>
      <c r="R11" s="820"/>
      <c r="S11" s="820"/>
      <c r="T11" s="820"/>
      <c r="U11" s="820"/>
      <c r="V11" s="820">
        <v>24</v>
      </c>
      <c r="W11" s="820"/>
      <c r="X11" s="820"/>
      <c r="Y11" s="820"/>
      <c r="Z11" s="820"/>
      <c r="AA11" s="820">
        <v>0</v>
      </c>
      <c r="AB11" s="820"/>
      <c r="AC11" s="820"/>
      <c r="AD11" s="820"/>
      <c r="AE11" s="821"/>
      <c r="AF11" s="822">
        <v>0</v>
      </c>
      <c r="AG11" s="823"/>
      <c r="AH11" s="823"/>
      <c r="AI11" s="823"/>
      <c r="AJ11" s="824"/>
      <c r="AK11" s="805">
        <v>5</v>
      </c>
      <c r="AL11" s="806"/>
      <c r="AM11" s="806"/>
      <c r="AN11" s="806"/>
      <c r="AO11" s="806"/>
      <c r="AP11" s="806">
        <v>26</v>
      </c>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15">
      <c r="A12" s="226">
        <v>6</v>
      </c>
      <c r="B12" s="816" t="s">
        <v>380</v>
      </c>
      <c r="C12" s="817"/>
      <c r="D12" s="817"/>
      <c r="E12" s="817"/>
      <c r="F12" s="817"/>
      <c r="G12" s="817"/>
      <c r="H12" s="817"/>
      <c r="I12" s="817"/>
      <c r="J12" s="817"/>
      <c r="K12" s="817"/>
      <c r="L12" s="817"/>
      <c r="M12" s="817"/>
      <c r="N12" s="817"/>
      <c r="O12" s="817"/>
      <c r="P12" s="818"/>
      <c r="Q12" s="819">
        <v>241</v>
      </c>
      <c r="R12" s="820"/>
      <c r="S12" s="820"/>
      <c r="T12" s="820"/>
      <c r="U12" s="820"/>
      <c r="V12" s="820">
        <v>238</v>
      </c>
      <c r="W12" s="820"/>
      <c r="X12" s="820"/>
      <c r="Y12" s="820"/>
      <c r="Z12" s="820"/>
      <c r="AA12" s="820">
        <v>3</v>
      </c>
      <c r="AB12" s="820"/>
      <c r="AC12" s="820"/>
      <c r="AD12" s="820"/>
      <c r="AE12" s="821"/>
      <c r="AF12" s="822">
        <v>3</v>
      </c>
      <c r="AG12" s="823"/>
      <c r="AH12" s="823"/>
      <c r="AI12" s="823"/>
      <c r="AJ12" s="824"/>
      <c r="AK12" s="805">
        <v>238</v>
      </c>
      <c r="AL12" s="806"/>
      <c r="AM12" s="806"/>
      <c r="AN12" s="806"/>
      <c r="AO12" s="806"/>
      <c r="AP12" s="806">
        <v>1491</v>
      </c>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15">
      <c r="A13" s="226">
        <v>7</v>
      </c>
      <c r="B13" s="816" t="s">
        <v>381</v>
      </c>
      <c r="C13" s="817"/>
      <c r="D13" s="817"/>
      <c r="E13" s="817"/>
      <c r="F13" s="817"/>
      <c r="G13" s="817"/>
      <c r="H13" s="817"/>
      <c r="I13" s="817"/>
      <c r="J13" s="817"/>
      <c r="K13" s="817"/>
      <c r="L13" s="817"/>
      <c r="M13" s="817"/>
      <c r="N13" s="817"/>
      <c r="O13" s="817"/>
      <c r="P13" s="818"/>
      <c r="Q13" s="819">
        <v>0</v>
      </c>
      <c r="R13" s="820"/>
      <c r="S13" s="820"/>
      <c r="T13" s="820"/>
      <c r="U13" s="820"/>
      <c r="V13" s="820">
        <v>0</v>
      </c>
      <c r="W13" s="820"/>
      <c r="X13" s="820"/>
      <c r="Y13" s="820"/>
      <c r="Z13" s="820"/>
      <c r="AA13" s="820" t="s">
        <v>564</v>
      </c>
      <c r="AB13" s="820"/>
      <c r="AC13" s="820"/>
      <c r="AD13" s="820"/>
      <c r="AE13" s="821"/>
      <c r="AF13" s="822" t="s">
        <v>122</v>
      </c>
      <c r="AG13" s="823"/>
      <c r="AH13" s="823"/>
      <c r="AI13" s="823"/>
      <c r="AJ13" s="824"/>
      <c r="AK13" s="805" t="s">
        <v>564</v>
      </c>
      <c r="AL13" s="806"/>
      <c r="AM13" s="806"/>
      <c r="AN13" s="806"/>
      <c r="AO13" s="806"/>
      <c r="AP13" s="806" t="s">
        <v>564</v>
      </c>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382</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383</v>
      </c>
      <c r="B23" s="825" t="s">
        <v>384</v>
      </c>
      <c r="C23" s="826"/>
      <c r="D23" s="826"/>
      <c r="E23" s="826"/>
      <c r="F23" s="826"/>
      <c r="G23" s="826"/>
      <c r="H23" s="826"/>
      <c r="I23" s="826"/>
      <c r="J23" s="826"/>
      <c r="K23" s="826"/>
      <c r="L23" s="826"/>
      <c r="M23" s="826"/>
      <c r="N23" s="826"/>
      <c r="O23" s="826"/>
      <c r="P23" s="827"/>
      <c r="Q23" s="828">
        <v>44265</v>
      </c>
      <c r="R23" s="829"/>
      <c r="S23" s="829"/>
      <c r="T23" s="829"/>
      <c r="U23" s="829"/>
      <c r="V23" s="829">
        <v>42647</v>
      </c>
      <c r="W23" s="829"/>
      <c r="X23" s="829"/>
      <c r="Y23" s="829"/>
      <c r="Z23" s="829"/>
      <c r="AA23" s="829">
        <v>1618</v>
      </c>
      <c r="AB23" s="829"/>
      <c r="AC23" s="829"/>
      <c r="AD23" s="829"/>
      <c r="AE23" s="830"/>
      <c r="AF23" s="831">
        <v>1529</v>
      </c>
      <c r="AG23" s="829"/>
      <c r="AH23" s="829"/>
      <c r="AI23" s="829"/>
      <c r="AJ23" s="832"/>
      <c r="AK23" s="833"/>
      <c r="AL23" s="834"/>
      <c r="AM23" s="834"/>
      <c r="AN23" s="834"/>
      <c r="AO23" s="834"/>
      <c r="AP23" s="829">
        <v>30696</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4" t="s">
        <v>385</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386</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358</v>
      </c>
      <c r="B26" s="764"/>
      <c r="C26" s="764"/>
      <c r="D26" s="764"/>
      <c r="E26" s="764"/>
      <c r="F26" s="764"/>
      <c r="G26" s="764"/>
      <c r="H26" s="764"/>
      <c r="I26" s="764"/>
      <c r="J26" s="764"/>
      <c r="K26" s="764"/>
      <c r="L26" s="764"/>
      <c r="M26" s="764"/>
      <c r="N26" s="764"/>
      <c r="O26" s="764"/>
      <c r="P26" s="765"/>
      <c r="Q26" s="769" t="s">
        <v>387</v>
      </c>
      <c r="R26" s="770"/>
      <c r="S26" s="770"/>
      <c r="T26" s="770"/>
      <c r="U26" s="771"/>
      <c r="V26" s="769" t="s">
        <v>388</v>
      </c>
      <c r="W26" s="770"/>
      <c r="X26" s="770"/>
      <c r="Y26" s="770"/>
      <c r="Z26" s="771"/>
      <c r="AA26" s="769" t="s">
        <v>389</v>
      </c>
      <c r="AB26" s="770"/>
      <c r="AC26" s="770"/>
      <c r="AD26" s="770"/>
      <c r="AE26" s="770"/>
      <c r="AF26" s="850" t="s">
        <v>390</v>
      </c>
      <c r="AG26" s="851"/>
      <c r="AH26" s="851"/>
      <c r="AI26" s="851"/>
      <c r="AJ26" s="852"/>
      <c r="AK26" s="770" t="s">
        <v>391</v>
      </c>
      <c r="AL26" s="770"/>
      <c r="AM26" s="770"/>
      <c r="AN26" s="770"/>
      <c r="AO26" s="771"/>
      <c r="AP26" s="769" t="s">
        <v>392</v>
      </c>
      <c r="AQ26" s="770"/>
      <c r="AR26" s="770"/>
      <c r="AS26" s="770"/>
      <c r="AT26" s="771"/>
      <c r="AU26" s="769" t="s">
        <v>393</v>
      </c>
      <c r="AV26" s="770"/>
      <c r="AW26" s="770"/>
      <c r="AX26" s="770"/>
      <c r="AY26" s="771"/>
      <c r="AZ26" s="769" t="s">
        <v>394</v>
      </c>
      <c r="BA26" s="770"/>
      <c r="BB26" s="770"/>
      <c r="BC26" s="770"/>
      <c r="BD26" s="771"/>
      <c r="BE26" s="769" t="s">
        <v>365</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395</v>
      </c>
      <c r="C28" s="786"/>
      <c r="D28" s="786"/>
      <c r="E28" s="786"/>
      <c r="F28" s="786"/>
      <c r="G28" s="786"/>
      <c r="H28" s="786"/>
      <c r="I28" s="786"/>
      <c r="J28" s="786"/>
      <c r="K28" s="786"/>
      <c r="L28" s="786"/>
      <c r="M28" s="786"/>
      <c r="N28" s="786"/>
      <c r="O28" s="786"/>
      <c r="P28" s="787"/>
      <c r="Q28" s="858">
        <v>6821</v>
      </c>
      <c r="R28" s="859"/>
      <c r="S28" s="859"/>
      <c r="T28" s="859"/>
      <c r="U28" s="859"/>
      <c r="V28" s="859">
        <v>6652</v>
      </c>
      <c r="W28" s="859"/>
      <c r="X28" s="859"/>
      <c r="Y28" s="859"/>
      <c r="Z28" s="859"/>
      <c r="AA28" s="859">
        <v>170</v>
      </c>
      <c r="AB28" s="859"/>
      <c r="AC28" s="859"/>
      <c r="AD28" s="859"/>
      <c r="AE28" s="860"/>
      <c r="AF28" s="861">
        <v>170</v>
      </c>
      <c r="AG28" s="859"/>
      <c r="AH28" s="859"/>
      <c r="AI28" s="859"/>
      <c r="AJ28" s="862"/>
      <c r="AK28" s="863">
        <v>544</v>
      </c>
      <c r="AL28" s="864"/>
      <c r="AM28" s="864"/>
      <c r="AN28" s="864"/>
      <c r="AO28" s="864"/>
      <c r="AP28" s="864" t="s">
        <v>564</v>
      </c>
      <c r="AQ28" s="864"/>
      <c r="AR28" s="864"/>
      <c r="AS28" s="864"/>
      <c r="AT28" s="864"/>
      <c r="AU28" s="864" t="s">
        <v>564</v>
      </c>
      <c r="AV28" s="864"/>
      <c r="AW28" s="864"/>
      <c r="AX28" s="864"/>
      <c r="AY28" s="864"/>
      <c r="AZ28" s="865" t="s">
        <v>564</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396</v>
      </c>
      <c r="C29" s="817"/>
      <c r="D29" s="817"/>
      <c r="E29" s="817"/>
      <c r="F29" s="817"/>
      <c r="G29" s="817"/>
      <c r="H29" s="817"/>
      <c r="I29" s="817"/>
      <c r="J29" s="817"/>
      <c r="K29" s="817"/>
      <c r="L29" s="817"/>
      <c r="M29" s="817"/>
      <c r="N29" s="817"/>
      <c r="O29" s="817"/>
      <c r="P29" s="818"/>
      <c r="Q29" s="819">
        <v>1118</v>
      </c>
      <c r="R29" s="820"/>
      <c r="S29" s="820"/>
      <c r="T29" s="820"/>
      <c r="U29" s="820"/>
      <c r="V29" s="820">
        <v>1116</v>
      </c>
      <c r="W29" s="820"/>
      <c r="X29" s="820"/>
      <c r="Y29" s="820"/>
      <c r="Z29" s="820"/>
      <c r="AA29" s="820">
        <v>2</v>
      </c>
      <c r="AB29" s="820"/>
      <c r="AC29" s="820"/>
      <c r="AD29" s="820"/>
      <c r="AE29" s="821"/>
      <c r="AF29" s="822">
        <v>2</v>
      </c>
      <c r="AG29" s="823"/>
      <c r="AH29" s="823"/>
      <c r="AI29" s="823"/>
      <c r="AJ29" s="824"/>
      <c r="AK29" s="870">
        <v>307</v>
      </c>
      <c r="AL29" s="866"/>
      <c r="AM29" s="866"/>
      <c r="AN29" s="866"/>
      <c r="AO29" s="866"/>
      <c r="AP29" s="866" t="s">
        <v>564</v>
      </c>
      <c r="AQ29" s="866"/>
      <c r="AR29" s="866"/>
      <c r="AS29" s="866"/>
      <c r="AT29" s="866"/>
      <c r="AU29" s="866" t="s">
        <v>564</v>
      </c>
      <c r="AV29" s="866"/>
      <c r="AW29" s="866"/>
      <c r="AX29" s="866"/>
      <c r="AY29" s="866"/>
      <c r="AZ29" s="867" t="s">
        <v>564</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397</v>
      </c>
      <c r="C30" s="817"/>
      <c r="D30" s="817"/>
      <c r="E30" s="817"/>
      <c r="F30" s="817"/>
      <c r="G30" s="817"/>
      <c r="H30" s="817"/>
      <c r="I30" s="817"/>
      <c r="J30" s="817"/>
      <c r="K30" s="817"/>
      <c r="L30" s="817"/>
      <c r="M30" s="817"/>
      <c r="N30" s="817"/>
      <c r="O30" s="817"/>
      <c r="P30" s="818"/>
      <c r="Q30" s="819">
        <v>10898</v>
      </c>
      <c r="R30" s="820"/>
      <c r="S30" s="820"/>
      <c r="T30" s="820"/>
      <c r="U30" s="820"/>
      <c r="V30" s="820">
        <v>10621</v>
      </c>
      <c r="W30" s="820"/>
      <c r="X30" s="820"/>
      <c r="Y30" s="820"/>
      <c r="Z30" s="820"/>
      <c r="AA30" s="820">
        <v>277</v>
      </c>
      <c r="AB30" s="820"/>
      <c r="AC30" s="820"/>
      <c r="AD30" s="820"/>
      <c r="AE30" s="821"/>
      <c r="AF30" s="822">
        <v>277</v>
      </c>
      <c r="AG30" s="823"/>
      <c r="AH30" s="823"/>
      <c r="AI30" s="823"/>
      <c r="AJ30" s="824"/>
      <c r="AK30" s="870">
        <v>1506</v>
      </c>
      <c r="AL30" s="866"/>
      <c r="AM30" s="866"/>
      <c r="AN30" s="866"/>
      <c r="AO30" s="866"/>
      <c r="AP30" s="866" t="s">
        <v>564</v>
      </c>
      <c r="AQ30" s="866"/>
      <c r="AR30" s="866"/>
      <c r="AS30" s="866"/>
      <c r="AT30" s="866"/>
      <c r="AU30" s="866" t="s">
        <v>564</v>
      </c>
      <c r="AV30" s="866"/>
      <c r="AW30" s="866"/>
      <c r="AX30" s="866"/>
      <c r="AY30" s="866"/>
      <c r="AZ30" s="867" t="s">
        <v>564</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398</v>
      </c>
      <c r="C31" s="817"/>
      <c r="D31" s="817"/>
      <c r="E31" s="817"/>
      <c r="F31" s="817"/>
      <c r="G31" s="817"/>
      <c r="H31" s="817"/>
      <c r="I31" s="817"/>
      <c r="J31" s="817"/>
      <c r="K31" s="817"/>
      <c r="L31" s="817"/>
      <c r="M31" s="817"/>
      <c r="N31" s="817"/>
      <c r="O31" s="817"/>
      <c r="P31" s="818"/>
      <c r="Q31" s="819">
        <v>46</v>
      </c>
      <c r="R31" s="820"/>
      <c r="S31" s="820"/>
      <c r="T31" s="820"/>
      <c r="U31" s="820"/>
      <c r="V31" s="820">
        <v>46</v>
      </c>
      <c r="W31" s="820"/>
      <c r="X31" s="820"/>
      <c r="Y31" s="820"/>
      <c r="Z31" s="820"/>
      <c r="AA31" s="820" t="s">
        <v>564</v>
      </c>
      <c r="AB31" s="820"/>
      <c r="AC31" s="820"/>
      <c r="AD31" s="820"/>
      <c r="AE31" s="821"/>
      <c r="AF31" s="822" t="s">
        <v>122</v>
      </c>
      <c r="AG31" s="823"/>
      <c r="AH31" s="823"/>
      <c r="AI31" s="823"/>
      <c r="AJ31" s="824"/>
      <c r="AK31" s="870">
        <v>17</v>
      </c>
      <c r="AL31" s="866"/>
      <c r="AM31" s="866"/>
      <c r="AN31" s="866"/>
      <c r="AO31" s="866"/>
      <c r="AP31" s="866">
        <v>144</v>
      </c>
      <c r="AQ31" s="866"/>
      <c r="AR31" s="866"/>
      <c r="AS31" s="866"/>
      <c r="AT31" s="866"/>
      <c r="AU31" s="866">
        <v>144</v>
      </c>
      <c r="AV31" s="866"/>
      <c r="AW31" s="866"/>
      <c r="AX31" s="866"/>
      <c r="AY31" s="866"/>
      <c r="AZ31" s="867" t="s">
        <v>564</v>
      </c>
      <c r="BA31" s="867"/>
      <c r="BB31" s="867"/>
      <c r="BC31" s="867"/>
      <c r="BD31" s="867"/>
      <c r="BE31" s="868"/>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t="s">
        <v>399</v>
      </c>
      <c r="C32" s="817"/>
      <c r="D32" s="817"/>
      <c r="E32" s="817"/>
      <c r="F32" s="817"/>
      <c r="G32" s="817"/>
      <c r="H32" s="817"/>
      <c r="I32" s="817"/>
      <c r="J32" s="817"/>
      <c r="K32" s="817"/>
      <c r="L32" s="817"/>
      <c r="M32" s="817"/>
      <c r="N32" s="817"/>
      <c r="O32" s="817"/>
      <c r="P32" s="818"/>
      <c r="Q32" s="819">
        <v>1404</v>
      </c>
      <c r="R32" s="820"/>
      <c r="S32" s="820"/>
      <c r="T32" s="820"/>
      <c r="U32" s="820"/>
      <c r="V32" s="820">
        <v>1296</v>
      </c>
      <c r="W32" s="820"/>
      <c r="X32" s="820"/>
      <c r="Y32" s="820"/>
      <c r="Z32" s="820"/>
      <c r="AA32" s="820">
        <v>108</v>
      </c>
      <c r="AB32" s="820"/>
      <c r="AC32" s="820"/>
      <c r="AD32" s="820"/>
      <c r="AE32" s="821"/>
      <c r="AF32" s="822">
        <v>2342</v>
      </c>
      <c r="AG32" s="823"/>
      <c r="AH32" s="823"/>
      <c r="AI32" s="823"/>
      <c r="AJ32" s="824"/>
      <c r="AK32" s="870">
        <v>170</v>
      </c>
      <c r="AL32" s="866"/>
      <c r="AM32" s="866"/>
      <c r="AN32" s="866"/>
      <c r="AO32" s="866"/>
      <c r="AP32" s="866">
        <v>5318</v>
      </c>
      <c r="AQ32" s="866"/>
      <c r="AR32" s="866"/>
      <c r="AS32" s="866"/>
      <c r="AT32" s="866"/>
      <c r="AU32" s="866">
        <v>1186</v>
      </c>
      <c r="AV32" s="866"/>
      <c r="AW32" s="866"/>
      <c r="AX32" s="866"/>
      <c r="AY32" s="866"/>
      <c r="AZ32" s="867" t="s">
        <v>564</v>
      </c>
      <c r="BA32" s="867"/>
      <c r="BB32" s="867"/>
      <c r="BC32" s="867"/>
      <c r="BD32" s="867"/>
      <c r="BE32" s="868" t="s">
        <v>400</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t="s">
        <v>401</v>
      </c>
      <c r="C33" s="817"/>
      <c r="D33" s="817"/>
      <c r="E33" s="817"/>
      <c r="F33" s="817"/>
      <c r="G33" s="817"/>
      <c r="H33" s="817"/>
      <c r="I33" s="817"/>
      <c r="J33" s="817"/>
      <c r="K33" s="817"/>
      <c r="L33" s="817"/>
      <c r="M33" s="817"/>
      <c r="N33" s="817"/>
      <c r="O33" s="817"/>
      <c r="P33" s="818"/>
      <c r="Q33" s="819">
        <v>83</v>
      </c>
      <c r="R33" s="820"/>
      <c r="S33" s="820"/>
      <c r="T33" s="820"/>
      <c r="U33" s="820"/>
      <c r="V33" s="820">
        <v>76</v>
      </c>
      <c r="W33" s="820"/>
      <c r="X33" s="820"/>
      <c r="Y33" s="820"/>
      <c r="Z33" s="820"/>
      <c r="AA33" s="820">
        <v>6</v>
      </c>
      <c r="AB33" s="820"/>
      <c r="AC33" s="820"/>
      <c r="AD33" s="820"/>
      <c r="AE33" s="821"/>
      <c r="AF33" s="822">
        <v>124</v>
      </c>
      <c r="AG33" s="823"/>
      <c r="AH33" s="823"/>
      <c r="AI33" s="823"/>
      <c r="AJ33" s="824"/>
      <c r="AK33" s="870">
        <v>23</v>
      </c>
      <c r="AL33" s="866"/>
      <c r="AM33" s="866"/>
      <c r="AN33" s="866"/>
      <c r="AO33" s="866"/>
      <c r="AP33" s="866">
        <v>1099</v>
      </c>
      <c r="AQ33" s="866"/>
      <c r="AR33" s="866"/>
      <c r="AS33" s="866"/>
      <c r="AT33" s="866"/>
      <c r="AU33" s="866">
        <v>351</v>
      </c>
      <c r="AV33" s="866"/>
      <c r="AW33" s="866"/>
      <c r="AX33" s="866"/>
      <c r="AY33" s="866"/>
      <c r="AZ33" s="867" t="s">
        <v>564</v>
      </c>
      <c r="BA33" s="867"/>
      <c r="BB33" s="867"/>
      <c r="BC33" s="867"/>
      <c r="BD33" s="867"/>
      <c r="BE33" s="868" t="s">
        <v>400</v>
      </c>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t="s">
        <v>402</v>
      </c>
      <c r="C34" s="817"/>
      <c r="D34" s="817"/>
      <c r="E34" s="817"/>
      <c r="F34" s="817"/>
      <c r="G34" s="817"/>
      <c r="H34" s="817"/>
      <c r="I34" s="817"/>
      <c r="J34" s="817"/>
      <c r="K34" s="817"/>
      <c r="L34" s="817"/>
      <c r="M34" s="817"/>
      <c r="N34" s="817"/>
      <c r="O34" s="817"/>
      <c r="P34" s="818"/>
      <c r="Q34" s="819">
        <v>1274</v>
      </c>
      <c r="R34" s="820"/>
      <c r="S34" s="820"/>
      <c r="T34" s="820"/>
      <c r="U34" s="820"/>
      <c r="V34" s="820">
        <v>1533</v>
      </c>
      <c r="W34" s="820"/>
      <c r="X34" s="820"/>
      <c r="Y34" s="820"/>
      <c r="Z34" s="820"/>
      <c r="AA34" s="820">
        <v>-260</v>
      </c>
      <c r="AB34" s="820"/>
      <c r="AC34" s="820"/>
      <c r="AD34" s="820"/>
      <c r="AE34" s="821"/>
      <c r="AF34" s="822">
        <v>29</v>
      </c>
      <c r="AG34" s="823"/>
      <c r="AH34" s="823"/>
      <c r="AI34" s="823"/>
      <c r="AJ34" s="824"/>
      <c r="AK34" s="870">
        <v>694</v>
      </c>
      <c r="AL34" s="866"/>
      <c r="AM34" s="866"/>
      <c r="AN34" s="866"/>
      <c r="AO34" s="866"/>
      <c r="AP34" s="866">
        <v>15793</v>
      </c>
      <c r="AQ34" s="866"/>
      <c r="AR34" s="866"/>
      <c r="AS34" s="866"/>
      <c r="AT34" s="866"/>
      <c r="AU34" s="866">
        <v>12492</v>
      </c>
      <c r="AV34" s="866"/>
      <c r="AW34" s="866"/>
      <c r="AX34" s="866"/>
      <c r="AY34" s="866"/>
      <c r="AZ34" s="867" t="s">
        <v>564</v>
      </c>
      <c r="BA34" s="867"/>
      <c r="BB34" s="867"/>
      <c r="BC34" s="867"/>
      <c r="BD34" s="867"/>
      <c r="BE34" s="868" t="s">
        <v>400</v>
      </c>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t="s">
        <v>143</v>
      </c>
      <c r="C35" s="817"/>
      <c r="D35" s="817"/>
      <c r="E35" s="817"/>
      <c r="F35" s="817"/>
      <c r="G35" s="817"/>
      <c r="H35" s="817"/>
      <c r="I35" s="817"/>
      <c r="J35" s="817"/>
      <c r="K35" s="817"/>
      <c r="L35" s="817"/>
      <c r="M35" s="817"/>
      <c r="N35" s="817"/>
      <c r="O35" s="817"/>
      <c r="P35" s="818"/>
      <c r="Q35" s="819">
        <v>12598</v>
      </c>
      <c r="R35" s="820"/>
      <c r="S35" s="820"/>
      <c r="T35" s="820"/>
      <c r="U35" s="820"/>
      <c r="V35" s="820">
        <v>13856</v>
      </c>
      <c r="W35" s="820"/>
      <c r="X35" s="820"/>
      <c r="Y35" s="820"/>
      <c r="Z35" s="820"/>
      <c r="AA35" s="820">
        <v>-1257</v>
      </c>
      <c r="AB35" s="820"/>
      <c r="AC35" s="820"/>
      <c r="AD35" s="820"/>
      <c r="AE35" s="821"/>
      <c r="AF35" s="822">
        <v>-1687</v>
      </c>
      <c r="AG35" s="823"/>
      <c r="AH35" s="823"/>
      <c r="AI35" s="823"/>
      <c r="AJ35" s="824"/>
      <c r="AK35" s="870">
        <v>1900</v>
      </c>
      <c r="AL35" s="866"/>
      <c r="AM35" s="866"/>
      <c r="AN35" s="866"/>
      <c r="AO35" s="866"/>
      <c r="AP35" s="866">
        <v>6399</v>
      </c>
      <c r="AQ35" s="866"/>
      <c r="AR35" s="866"/>
      <c r="AS35" s="866"/>
      <c r="AT35" s="866"/>
      <c r="AU35" s="866">
        <v>3852</v>
      </c>
      <c r="AV35" s="866"/>
      <c r="AW35" s="866"/>
      <c r="AX35" s="866"/>
      <c r="AY35" s="866"/>
      <c r="AZ35" s="867">
        <v>15.3</v>
      </c>
      <c r="BA35" s="867"/>
      <c r="BB35" s="867"/>
      <c r="BC35" s="867"/>
      <c r="BD35" s="867"/>
      <c r="BE35" s="868" t="s">
        <v>400</v>
      </c>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t="s">
        <v>403</v>
      </c>
      <c r="C36" s="817"/>
      <c r="D36" s="817"/>
      <c r="E36" s="817"/>
      <c r="F36" s="817"/>
      <c r="G36" s="817"/>
      <c r="H36" s="817"/>
      <c r="I36" s="817"/>
      <c r="J36" s="817"/>
      <c r="K36" s="817"/>
      <c r="L36" s="817"/>
      <c r="M36" s="817"/>
      <c r="N36" s="817"/>
      <c r="O36" s="817"/>
      <c r="P36" s="818"/>
      <c r="Q36" s="819">
        <v>13</v>
      </c>
      <c r="R36" s="820"/>
      <c r="S36" s="820"/>
      <c r="T36" s="820"/>
      <c r="U36" s="820"/>
      <c r="V36" s="820">
        <v>11</v>
      </c>
      <c r="W36" s="820"/>
      <c r="X36" s="820"/>
      <c r="Y36" s="820"/>
      <c r="Z36" s="820"/>
      <c r="AA36" s="820">
        <v>2</v>
      </c>
      <c r="AB36" s="820"/>
      <c r="AC36" s="820"/>
      <c r="AD36" s="820"/>
      <c r="AE36" s="821"/>
      <c r="AF36" s="822">
        <v>2</v>
      </c>
      <c r="AG36" s="823"/>
      <c r="AH36" s="823"/>
      <c r="AI36" s="823"/>
      <c r="AJ36" s="824"/>
      <c r="AK36" s="870">
        <v>6</v>
      </c>
      <c r="AL36" s="866"/>
      <c r="AM36" s="866"/>
      <c r="AN36" s="866"/>
      <c r="AO36" s="866"/>
      <c r="AP36" s="866" t="s">
        <v>564</v>
      </c>
      <c r="AQ36" s="866"/>
      <c r="AR36" s="866"/>
      <c r="AS36" s="866"/>
      <c r="AT36" s="866"/>
      <c r="AU36" s="866" t="s">
        <v>564</v>
      </c>
      <c r="AV36" s="866"/>
      <c r="AW36" s="866"/>
      <c r="AX36" s="866"/>
      <c r="AY36" s="866"/>
      <c r="AZ36" s="867" t="s">
        <v>564</v>
      </c>
      <c r="BA36" s="867"/>
      <c r="BB36" s="867"/>
      <c r="BC36" s="867"/>
      <c r="BD36" s="867"/>
      <c r="BE36" s="868" t="s">
        <v>404</v>
      </c>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t="s">
        <v>405</v>
      </c>
      <c r="C37" s="817"/>
      <c r="D37" s="817"/>
      <c r="E37" s="817"/>
      <c r="F37" s="817"/>
      <c r="G37" s="817"/>
      <c r="H37" s="817"/>
      <c r="I37" s="817"/>
      <c r="J37" s="817"/>
      <c r="K37" s="817"/>
      <c r="L37" s="817"/>
      <c r="M37" s="817"/>
      <c r="N37" s="817"/>
      <c r="O37" s="817"/>
      <c r="P37" s="818"/>
      <c r="Q37" s="819">
        <v>424</v>
      </c>
      <c r="R37" s="820"/>
      <c r="S37" s="820"/>
      <c r="T37" s="820"/>
      <c r="U37" s="820"/>
      <c r="V37" s="820">
        <v>414</v>
      </c>
      <c r="W37" s="820"/>
      <c r="X37" s="820"/>
      <c r="Y37" s="820"/>
      <c r="Z37" s="820"/>
      <c r="AA37" s="820">
        <v>9</v>
      </c>
      <c r="AB37" s="820"/>
      <c r="AC37" s="820"/>
      <c r="AD37" s="820"/>
      <c r="AE37" s="821"/>
      <c r="AF37" s="822">
        <v>9</v>
      </c>
      <c r="AG37" s="823"/>
      <c r="AH37" s="823"/>
      <c r="AI37" s="823"/>
      <c r="AJ37" s="824"/>
      <c r="AK37" s="870">
        <v>276</v>
      </c>
      <c r="AL37" s="866"/>
      <c r="AM37" s="866"/>
      <c r="AN37" s="866"/>
      <c r="AO37" s="866"/>
      <c r="AP37" s="866">
        <v>2454</v>
      </c>
      <c r="AQ37" s="866"/>
      <c r="AR37" s="866"/>
      <c r="AS37" s="866"/>
      <c r="AT37" s="866"/>
      <c r="AU37" s="866">
        <v>2454</v>
      </c>
      <c r="AV37" s="866"/>
      <c r="AW37" s="866"/>
      <c r="AX37" s="866"/>
      <c r="AY37" s="866"/>
      <c r="AZ37" s="867" t="s">
        <v>564</v>
      </c>
      <c r="BA37" s="867"/>
      <c r="BB37" s="867"/>
      <c r="BC37" s="867"/>
      <c r="BD37" s="867"/>
      <c r="BE37" s="868" t="s">
        <v>404</v>
      </c>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t="s">
        <v>406</v>
      </c>
      <c r="C38" s="817"/>
      <c r="D38" s="817"/>
      <c r="E38" s="817"/>
      <c r="F38" s="817"/>
      <c r="G38" s="817"/>
      <c r="H38" s="817"/>
      <c r="I38" s="817"/>
      <c r="J38" s="817"/>
      <c r="K38" s="817"/>
      <c r="L38" s="817"/>
      <c r="M38" s="817"/>
      <c r="N38" s="817"/>
      <c r="O38" s="817"/>
      <c r="P38" s="818"/>
      <c r="Q38" s="819">
        <v>31</v>
      </c>
      <c r="R38" s="820"/>
      <c r="S38" s="820"/>
      <c r="T38" s="820"/>
      <c r="U38" s="820"/>
      <c r="V38" s="820">
        <v>29</v>
      </c>
      <c r="W38" s="820"/>
      <c r="X38" s="820"/>
      <c r="Y38" s="820"/>
      <c r="Z38" s="820"/>
      <c r="AA38" s="820">
        <v>1</v>
      </c>
      <c r="AB38" s="820"/>
      <c r="AC38" s="820"/>
      <c r="AD38" s="820"/>
      <c r="AE38" s="821"/>
      <c r="AF38" s="822">
        <v>1</v>
      </c>
      <c r="AG38" s="823"/>
      <c r="AH38" s="823"/>
      <c r="AI38" s="823"/>
      <c r="AJ38" s="824"/>
      <c r="AK38" s="870">
        <v>19</v>
      </c>
      <c r="AL38" s="866"/>
      <c r="AM38" s="866"/>
      <c r="AN38" s="866"/>
      <c r="AO38" s="866"/>
      <c r="AP38" s="866">
        <v>84</v>
      </c>
      <c r="AQ38" s="866"/>
      <c r="AR38" s="866"/>
      <c r="AS38" s="866"/>
      <c r="AT38" s="866"/>
      <c r="AU38" s="866">
        <v>84</v>
      </c>
      <c r="AV38" s="866"/>
      <c r="AW38" s="866"/>
      <c r="AX38" s="866"/>
      <c r="AY38" s="866"/>
      <c r="AZ38" s="867" t="s">
        <v>564</v>
      </c>
      <c r="BA38" s="867"/>
      <c r="BB38" s="867"/>
      <c r="BC38" s="867"/>
      <c r="BD38" s="867"/>
      <c r="BE38" s="868" t="s">
        <v>404</v>
      </c>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407</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383</v>
      </c>
      <c r="B63" s="825" t="s">
        <v>408</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1270</v>
      </c>
      <c r="AG63" s="880"/>
      <c r="AH63" s="880"/>
      <c r="AI63" s="880"/>
      <c r="AJ63" s="881"/>
      <c r="AK63" s="882"/>
      <c r="AL63" s="877"/>
      <c r="AM63" s="877"/>
      <c r="AN63" s="877"/>
      <c r="AO63" s="877"/>
      <c r="AP63" s="880">
        <v>31291</v>
      </c>
      <c r="AQ63" s="880"/>
      <c r="AR63" s="880"/>
      <c r="AS63" s="880"/>
      <c r="AT63" s="880"/>
      <c r="AU63" s="880">
        <v>20563</v>
      </c>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409</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410</v>
      </c>
      <c r="B66" s="764"/>
      <c r="C66" s="764"/>
      <c r="D66" s="764"/>
      <c r="E66" s="764"/>
      <c r="F66" s="764"/>
      <c r="G66" s="764"/>
      <c r="H66" s="764"/>
      <c r="I66" s="764"/>
      <c r="J66" s="764"/>
      <c r="K66" s="764"/>
      <c r="L66" s="764"/>
      <c r="M66" s="764"/>
      <c r="N66" s="764"/>
      <c r="O66" s="764"/>
      <c r="P66" s="765"/>
      <c r="Q66" s="769" t="s">
        <v>387</v>
      </c>
      <c r="R66" s="770"/>
      <c r="S66" s="770"/>
      <c r="T66" s="770"/>
      <c r="U66" s="771"/>
      <c r="V66" s="769" t="s">
        <v>388</v>
      </c>
      <c r="W66" s="770"/>
      <c r="X66" s="770"/>
      <c r="Y66" s="770"/>
      <c r="Z66" s="771"/>
      <c r="AA66" s="769" t="s">
        <v>389</v>
      </c>
      <c r="AB66" s="770"/>
      <c r="AC66" s="770"/>
      <c r="AD66" s="770"/>
      <c r="AE66" s="771"/>
      <c r="AF66" s="890" t="s">
        <v>390</v>
      </c>
      <c r="AG66" s="851"/>
      <c r="AH66" s="851"/>
      <c r="AI66" s="851"/>
      <c r="AJ66" s="891"/>
      <c r="AK66" s="769" t="s">
        <v>391</v>
      </c>
      <c r="AL66" s="764"/>
      <c r="AM66" s="764"/>
      <c r="AN66" s="764"/>
      <c r="AO66" s="765"/>
      <c r="AP66" s="769" t="s">
        <v>392</v>
      </c>
      <c r="AQ66" s="770"/>
      <c r="AR66" s="770"/>
      <c r="AS66" s="770"/>
      <c r="AT66" s="771"/>
      <c r="AU66" s="769" t="s">
        <v>411</v>
      </c>
      <c r="AV66" s="770"/>
      <c r="AW66" s="770"/>
      <c r="AX66" s="770"/>
      <c r="AY66" s="771"/>
      <c r="AZ66" s="769" t="s">
        <v>365</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15">
      <c r="A68" s="224">
        <v>1</v>
      </c>
      <c r="B68" s="905" t="s">
        <v>565</v>
      </c>
      <c r="C68" s="906"/>
      <c r="D68" s="906"/>
      <c r="E68" s="906"/>
      <c r="F68" s="906"/>
      <c r="G68" s="906"/>
      <c r="H68" s="906"/>
      <c r="I68" s="906"/>
      <c r="J68" s="906"/>
      <c r="K68" s="906"/>
      <c r="L68" s="906"/>
      <c r="M68" s="906"/>
      <c r="N68" s="906"/>
      <c r="O68" s="906"/>
      <c r="P68" s="907"/>
      <c r="Q68" s="908">
        <v>7342</v>
      </c>
      <c r="R68" s="902"/>
      <c r="S68" s="902"/>
      <c r="T68" s="902"/>
      <c r="U68" s="902"/>
      <c r="V68" s="902">
        <v>7213</v>
      </c>
      <c r="W68" s="902"/>
      <c r="X68" s="902"/>
      <c r="Y68" s="902"/>
      <c r="Z68" s="902"/>
      <c r="AA68" s="902">
        <v>129</v>
      </c>
      <c r="AB68" s="902"/>
      <c r="AC68" s="902"/>
      <c r="AD68" s="902"/>
      <c r="AE68" s="902"/>
      <c r="AF68" s="902">
        <v>129</v>
      </c>
      <c r="AG68" s="902"/>
      <c r="AH68" s="902"/>
      <c r="AI68" s="902"/>
      <c r="AJ68" s="902"/>
      <c r="AK68" s="902">
        <v>2723</v>
      </c>
      <c r="AL68" s="902"/>
      <c r="AM68" s="902"/>
      <c r="AN68" s="902"/>
      <c r="AO68" s="902"/>
      <c r="AP68" s="902" t="s">
        <v>564</v>
      </c>
      <c r="AQ68" s="902"/>
      <c r="AR68" s="902"/>
      <c r="AS68" s="902"/>
      <c r="AT68" s="902"/>
      <c r="AU68" s="902" t="s">
        <v>564</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15">
      <c r="A69" s="226">
        <v>2</v>
      </c>
      <c r="B69" s="909" t="s">
        <v>566</v>
      </c>
      <c r="C69" s="910"/>
      <c r="D69" s="910"/>
      <c r="E69" s="910"/>
      <c r="F69" s="910"/>
      <c r="G69" s="910"/>
      <c r="H69" s="910"/>
      <c r="I69" s="910"/>
      <c r="J69" s="910"/>
      <c r="K69" s="910"/>
      <c r="L69" s="910"/>
      <c r="M69" s="910"/>
      <c r="N69" s="910"/>
      <c r="O69" s="910"/>
      <c r="P69" s="911"/>
      <c r="Q69" s="912">
        <v>75</v>
      </c>
      <c r="R69" s="866"/>
      <c r="S69" s="866"/>
      <c r="T69" s="866"/>
      <c r="U69" s="866"/>
      <c r="V69" s="866">
        <v>71</v>
      </c>
      <c r="W69" s="866"/>
      <c r="X69" s="866"/>
      <c r="Y69" s="866"/>
      <c r="Z69" s="866"/>
      <c r="AA69" s="866">
        <v>4</v>
      </c>
      <c r="AB69" s="866"/>
      <c r="AC69" s="866"/>
      <c r="AD69" s="866"/>
      <c r="AE69" s="866"/>
      <c r="AF69" s="866">
        <v>4</v>
      </c>
      <c r="AG69" s="866"/>
      <c r="AH69" s="866"/>
      <c r="AI69" s="866"/>
      <c r="AJ69" s="866"/>
      <c r="AK69" s="866">
        <v>5</v>
      </c>
      <c r="AL69" s="866"/>
      <c r="AM69" s="866"/>
      <c r="AN69" s="866"/>
      <c r="AO69" s="866"/>
      <c r="AP69" s="866" t="s">
        <v>564</v>
      </c>
      <c r="AQ69" s="866"/>
      <c r="AR69" s="866"/>
      <c r="AS69" s="866"/>
      <c r="AT69" s="866"/>
      <c r="AU69" s="866" t="s">
        <v>564</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15">
      <c r="A70" s="226">
        <v>3</v>
      </c>
      <c r="B70" s="909" t="s">
        <v>567</v>
      </c>
      <c r="C70" s="910"/>
      <c r="D70" s="910"/>
      <c r="E70" s="910"/>
      <c r="F70" s="910"/>
      <c r="G70" s="910"/>
      <c r="H70" s="910"/>
      <c r="I70" s="910"/>
      <c r="J70" s="910"/>
      <c r="K70" s="910"/>
      <c r="L70" s="910"/>
      <c r="M70" s="910"/>
      <c r="N70" s="910"/>
      <c r="O70" s="910"/>
      <c r="P70" s="911"/>
      <c r="Q70" s="912">
        <v>117</v>
      </c>
      <c r="R70" s="866"/>
      <c r="S70" s="866"/>
      <c r="T70" s="866"/>
      <c r="U70" s="866"/>
      <c r="V70" s="866">
        <v>94</v>
      </c>
      <c r="W70" s="866"/>
      <c r="X70" s="866"/>
      <c r="Y70" s="866"/>
      <c r="Z70" s="866"/>
      <c r="AA70" s="866">
        <v>23</v>
      </c>
      <c r="AB70" s="866"/>
      <c r="AC70" s="866"/>
      <c r="AD70" s="866"/>
      <c r="AE70" s="866"/>
      <c r="AF70" s="866">
        <v>23</v>
      </c>
      <c r="AG70" s="866"/>
      <c r="AH70" s="866"/>
      <c r="AI70" s="866"/>
      <c r="AJ70" s="866"/>
      <c r="AK70" s="866" t="s">
        <v>564</v>
      </c>
      <c r="AL70" s="866"/>
      <c r="AM70" s="866"/>
      <c r="AN70" s="866"/>
      <c r="AO70" s="866"/>
      <c r="AP70" s="866" t="s">
        <v>564</v>
      </c>
      <c r="AQ70" s="866"/>
      <c r="AR70" s="866"/>
      <c r="AS70" s="866"/>
      <c r="AT70" s="866"/>
      <c r="AU70" s="866" t="s">
        <v>564</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15">
      <c r="A71" s="226">
        <v>4</v>
      </c>
      <c r="B71" s="909" t="s">
        <v>568</v>
      </c>
      <c r="C71" s="910"/>
      <c r="D71" s="910"/>
      <c r="E71" s="910"/>
      <c r="F71" s="910"/>
      <c r="G71" s="910"/>
      <c r="H71" s="910"/>
      <c r="I71" s="910"/>
      <c r="J71" s="910"/>
      <c r="K71" s="910"/>
      <c r="L71" s="910"/>
      <c r="M71" s="910"/>
      <c r="N71" s="910"/>
      <c r="O71" s="910"/>
      <c r="P71" s="911"/>
      <c r="Q71" s="912">
        <v>800</v>
      </c>
      <c r="R71" s="866"/>
      <c r="S71" s="866"/>
      <c r="T71" s="866"/>
      <c r="U71" s="866"/>
      <c r="V71" s="866">
        <v>761</v>
      </c>
      <c r="W71" s="866"/>
      <c r="X71" s="866"/>
      <c r="Y71" s="866"/>
      <c r="Z71" s="866"/>
      <c r="AA71" s="866">
        <v>39</v>
      </c>
      <c r="AB71" s="866"/>
      <c r="AC71" s="866"/>
      <c r="AD71" s="866"/>
      <c r="AE71" s="866"/>
      <c r="AF71" s="866">
        <v>39</v>
      </c>
      <c r="AG71" s="866"/>
      <c r="AH71" s="866"/>
      <c r="AI71" s="866"/>
      <c r="AJ71" s="866"/>
      <c r="AK71" s="866" t="s">
        <v>564</v>
      </c>
      <c r="AL71" s="866"/>
      <c r="AM71" s="866"/>
      <c r="AN71" s="866"/>
      <c r="AO71" s="866"/>
      <c r="AP71" s="866" t="s">
        <v>564</v>
      </c>
      <c r="AQ71" s="866"/>
      <c r="AR71" s="866"/>
      <c r="AS71" s="866"/>
      <c r="AT71" s="866"/>
      <c r="AU71" s="866" t="s">
        <v>564</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15">
      <c r="A72" s="226">
        <v>5</v>
      </c>
      <c r="B72" s="909" t="s">
        <v>569</v>
      </c>
      <c r="C72" s="910"/>
      <c r="D72" s="910"/>
      <c r="E72" s="910"/>
      <c r="F72" s="910"/>
      <c r="G72" s="910"/>
      <c r="H72" s="910"/>
      <c r="I72" s="910"/>
      <c r="J72" s="910"/>
      <c r="K72" s="910"/>
      <c r="L72" s="910"/>
      <c r="M72" s="910"/>
      <c r="N72" s="910"/>
      <c r="O72" s="910"/>
      <c r="P72" s="911"/>
      <c r="Q72" s="912">
        <v>156266</v>
      </c>
      <c r="R72" s="866"/>
      <c r="S72" s="866"/>
      <c r="T72" s="866"/>
      <c r="U72" s="866"/>
      <c r="V72" s="866">
        <v>153668</v>
      </c>
      <c r="W72" s="866"/>
      <c r="X72" s="866"/>
      <c r="Y72" s="866"/>
      <c r="Z72" s="866"/>
      <c r="AA72" s="866">
        <v>2598</v>
      </c>
      <c r="AB72" s="866"/>
      <c r="AC72" s="866"/>
      <c r="AD72" s="866"/>
      <c r="AE72" s="866"/>
      <c r="AF72" s="866">
        <v>2598</v>
      </c>
      <c r="AG72" s="866"/>
      <c r="AH72" s="866"/>
      <c r="AI72" s="866"/>
      <c r="AJ72" s="866"/>
      <c r="AK72" s="866">
        <v>1803</v>
      </c>
      <c r="AL72" s="866"/>
      <c r="AM72" s="866"/>
      <c r="AN72" s="866"/>
      <c r="AO72" s="866"/>
      <c r="AP72" s="866" t="s">
        <v>564</v>
      </c>
      <c r="AQ72" s="866"/>
      <c r="AR72" s="866"/>
      <c r="AS72" s="866"/>
      <c r="AT72" s="866"/>
      <c r="AU72" s="866" t="s">
        <v>564</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15">
      <c r="A73" s="226">
        <v>6</v>
      </c>
      <c r="B73" s="909"/>
      <c r="C73" s="910"/>
      <c r="D73" s="910"/>
      <c r="E73" s="910"/>
      <c r="F73" s="910"/>
      <c r="G73" s="910"/>
      <c r="H73" s="910"/>
      <c r="I73" s="910"/>
      <c r="J73" s="910"/>
      <c r="K73" s="910"/>
      <c r="L73" s="910"/>
      <c r="M73" s="910"/>
      <c r="N73" s="910"/>
      <c r="O73" s="910"/>
      <c r="P73" s="911"/>
      <c r="Q73" s="912"/>
      <c r="R73" s="866"/>
      <c r="S73" s="866"/>
      <c r="T73" s="866"/>
      <c r="U73" s="866"/>
      <c r="V73" s="866"/>
      <c r="W73" s="866"/>
      <c r="X73" s="866"/>
      <c r="Y73" s="866"/>
      <c r="Z73" s="866"/>
      <c r="AA73" s="866"/>
      <c r="AB73" s="866"/>
      <c r="AC73" s="866"/>
      <c r="AD73" s="866"/>
      <c r="AE73" s="866"/>
      <c r="AF73" s="866"/>
      <c r="AG73" s="866"/>
      <c r="AH73" s="866"/>
      <c r="AI73" s="866"/>
      <c r="AJ73" s="866"/>
      <c r="AK73" s="866"/>
      <c r="AL73" s="866"/>
      <c r="AM73" s="866"/>
      <c r="AN73" s="866"/>
      <c r="AO73" s="866"/>
      <c r="AP73" s="866"/>
      <c r="AQ73" s="866"/>
      <c r="AR73" s="866"/>
      <c r="AS73" s="866"/>
      <c r="AT73" s="866"/>
      <c r="AU73" s="866"/>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15">
      <c r="A74" s="226">
        <v>7</v>
      </c>
      <c r="B74" s="909"/>
      <c r="C74" s="910"/>
      <c r="D74" s="910"/>
      <c r="E74" s="910"/>
      <c r="F74" s="910"/>
      <c r="G74" s="910"/>
      <c r="H74" s="910"/>
      <c r="I74" s="910"/>
      <c r="J74" s="910"/>
      <c r="K74" s="910"/>
      <c r="L74" s="910"/>
      <c r="M74" s="910"/>
      <c r="N74" s="910"/>
      <c r="O74" s="910"/>
      <c r="P74" s="911"/>
      <c r="Q74" s="912"/>
      <c r="R74" s="866"/>
      <c r="S74" s="866"/>
      <c r="T74" s="866"/>
      <c r="U74" s="866"/>
      <c r="V74" s="866"/>
      <c r="W74" s="866"/>
      <c r="X74" s="866"/>
      <c r="Y74" s="866"/>
      <c r="Z74" s="866"/>
      <c r="AA74" s="866"/>
      <c r="AB74" s="866"/>
      <c r="AC74" s="866"/>
      <c r="AD74" s="866"/>
      <c r="AE74" s="866"/>
      <c r="AF74" s="866"/>
      <c r="AG74" s="866"/>
      <c r="AH74" s="866"/>
      <c r="AI74" s="866"/>
      <c r="AJ74" s="866"/>
      <c r="AK74" s="866"/>
      <c r="AL74" s="866"/>
      <c r="AM74" s="866"/>
      <c r="AN74" s="866"/>
      <c r="AO74" s="866"/>
      <c r="AP74" s="866"/>
      <c r="AQ74" s="866"/>
      <c r="AR74" s="866"/>
      <c r="AS74" s="866"/>
      <c r="AT74" s="866"/>
      <c r="AU74" s="866"/>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15">
      <c r="A75" s="226">
        <v>8</v>
      </c>
      <c r="B75" s="909"/>
      <c r="C75" s="910"/>
      <c r="D75" s="910"/>
      <c r="E75" s="910"/>
      <c r="F75" s="910"/>
      <c r="G75" s="910"/>
      <c r="H75" s="910"/>
      <c r="I75" s="910"/>
      <c r="J75" s="910"/>
      <c r="K75" s="910"/>
      <c r="L75" s="910"/>
      <c r="M75" s="910"/>
      <c r="N75" s="910"/>
      <c r="O75" s="910"/>
      <c r="P75" s="911"/>
      <c r="Q75" s="913"/>
      <c r="R75" s="914"/>
      <c r="S75" s="914"/>
      <c r="T75" s="914"/>
      <c r="U75" s="870"/>
      <c r="V75" s="915"/>
      <c r="W75" s="914"/>
      <c r="X75" s="914"/>
      <c r="Y75" s="914"/>
      <c r="Z75" s="870"/>
      <c r="AA75" s="915"/>
      <c r="AB75" s="914"/>
      <c r="AC75" s="914"/>
      <c r="AD75" s="914"/>
      <c r="AE75" s="870"/>
      <c r="AF75" s="915"/>
      <c r="AG75" s="914"/>
      <c r="AH75" s="914"/>
      <c r="AI75" s="914"/>
      <c r="AJ75" s="870"/>
      <c r="AK75" s="915"/>
      <c r="AL75" s="914"/>
      <c r="AM75" s="914"/>
      <c r="AN75" s="914"/>
      <c r="AO75" s="870"/>
      <c r="AP75" s="915"/>
      <c r="AQ75" s="914"/>
      <c r="AR75" s="914"/>
      <c r="AS75" s="914"/>
      <c r="AT75" s="870"/>
      <c r="AU75" s="915"/>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15">
      <c r="A76" s="226">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15">
      <c r="A77" s="226">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15">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15">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15">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15">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15">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15">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15">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15">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15">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15">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
      <c r="A88" s="228" t="s">
        <v>383</v>
      </c>
      <c r="B88" s="825" t="s">
        <v>412</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2793</v>
      </c>
      <c r="AG88" s="880"/>
      <c r="AH88" s="880"/>
      <c r="AI88" s="880"/>
      <c r="AJ88" s="880"/>
      <c r="AK88" s="877"/>
      <c r="AL88" s="877"/>
      <c r="AM88" s="877"/>
      <c r="AN88" s="877"/>
      <c r="AO88" s="877"/>
      <c r="AP88" s="880" t="s">
        <v>564</v>
      </c>
      <c r="AQ88" s="880"/>
      <c r="AR88" s="880"/>
      <c r="AS88" s="880"/>
      <c r="AT88" s="880"/>
      <c r="AU88" s="880" t="s">
        <v>564</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383</v>
      </c>
      <c r="BR102" s="825" t="s">
        <v>413</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37</v>
      </c>
      <c r="CS102" s="888"/>
      <c r="CT102" s="888"/>
      <c r="CU102" s="888"/>
      <c r="CV102" s="927"/>
      <c r="CW102" s="926"/>
      <c r="CX102" s="888"/>
      <c r="CY102" s="888"/>
      <c r="CZ102" s="888"/>
      <c r="DA102" s="927"/>
      <c r="DB102" s="926"/>
      <c r="DC102" s="888"/>
      <c r="DD102" s="888"/>
      <c r="DE102" s="888"/>
      <c r="DF102" s="927"/>
      <c r="DG102" s="926"/>
      <c r="DH102" s="888"/>
      <c r="DI102" s="888"/>
      <c r="DJ102" s="888"/>
      <c r="DK102" s="927"/>
      <c r="DL102" s="926"/>
      <c r="DM102" s="888"/>
      <c r="DN102" s="888"/>
      <c r="DO102" s="888"/>
      <c r="DP102" s="927"/>
      <c r="DQ102" s="926"/>
      <c r="DR102" s="888"/>
      <c r="DS102" s="888"/>
      <c r="DT102" s="888"/>
      <c r="DU102" s="927"/>
      <c r="DV102" s="825"/>
      <c r="DW102" s="826"/>
      <c r="DX102" s="826"/>
      <c r="DY102" s="826"/>
      <c r="DZ102" s="950"/>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414</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415</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416</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417</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3" t="s">
        <v>418</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419</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15">
      <c r="A109" s="948" t="s">
        <v>420</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421</v>
      </c>
      <c r="AB109" s="929"/>
      <c r="AC109" s="929"/>
      <c r="AD109" s="929"/>
      <c r="AE109" s="930"/>
      <c r="AF109" s="928" t="s">
        <v>422</v>
      </c>
      <c r="AG109" s="929"/>
      <c r="AH109" s="929"/>
      <c r="AI109" s="929"/>
      <c r="AJ109" s="930"/>
      <c r="AK109" s="928" t="s">
        <v>295</v>
      </c>
      <c r="AL109" s="929"/>
      <c r="AM109" s="929"/>
      <c r="AN109" s="929"/>
      <c r="AO109" s="930"/>
      <c r="AP109" s="928" t="s">
        <v>423</v>
      </c>
      <c r="AQ109" s="929"/>
      <c r="AR109" s="929"/>
      <c r="AS109" s="929"/>
      <c r="AT109" s="931"/>
      <c r="AU109" s="948" t="s">
        <v>420</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421</v>
      </c>
      <c r="BR109" s="929"/>
      <c r="BS109" s="929"/>
      <c r="BT109" s="929"/>
      <c r="BU109" s="930"/>
      <c r="BV109" s="928" t="s">
        <v>422</v>
      </c>
      <c r="BW109" s="929"/>
      <c r="BX109" s="929"/>
      <c r="BY109" s="929"/>
      <c r="BZ109" s="930"/>
      <c r="CA109" s="928" t="s">
        <v>295</v>
      </c>
      <c r="CB109" s="929"/>
      <c r="CC109" s="929"/>
      <c r="CD109" s="929"/>
      <c r="CE109" s="930"/>
      <c r="CF109" s="949" t="s">
        <v>423</v>
      </c>
      <c r="CG109" s="949"/>
      <c r="CH109" s="949"/>
      <c r="CI109" s="949"/>
      <c r="CJ109" s="949"/>
      <c r="CK109" s="928" t="s">
        <v>424</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421</v>
      </c>
      <c r="DH109" s="929"/>
      <c r="DI109" s="929"/>
      <c r="DJ109" s="929"/>
      <c r="DK109" s="930"/>
      <c r="DL109" s="928" t="s">
        <v>422</v>
      </c>
      <c r="DM109" s="929"/>
      <c r="DN109" s="929"/>
      <c r="DO109" s="929"/>
      <c r="DP109" s="930"/>
      <c r="DQ109" s="928" t="s">
        <v>295</v>
      </c>
      <c r="DR109" s="929"/>
      <c r="DS109" s="929"/>
      <c r="DT109" s="929"/>
      <c r="DU109" s="930"/>
      <c r="DV109" s="928" t="s">
        <v>423</v>
      </c>
      <c r="DW109" s="929"/>
      <c r="DX109" s="929"/>
      <c r="DY109" s="929"/>
      <c r="DZ109" s="931"/>
    </row>
    <row r="110" spans="1:131" s="218" customFormat="1" ht="26.25" customHeight="1" x14ac:dyDescent="0.15">
      <c r="A110" s="932" t="s">
        <v>425</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3475717</v>
      </c>
      <c r="AB110" s="936"/>
      <c r="AC110" s="936"/>
      <c r="AD110" s="936"/>
      <c r="AE110" s="937"/>
      <c r="AF110" s="938">
        <v>3409212</v>
      </c>
      <c r="AG110" s="936"/>
      <c r="AH110" s="936"/>
      <c r="AI110" s="936"/>
      <c r="AJ110" s="937"/>
      <c r="AK110" s="938">
        <v>3290155</v>
      </c>
      <c r="AL110" s="936"/>
      <c r="AM110" s="936"/>
      <c r="AN110" s="936"/>
      <c r="AO110" s="937"/>
      <c r="AP110" s="939">
        <v>17.2</v>
      </c>
      <c r="AQ110" s="940"/>
      <c r="AR110" s="940"/>
      <c r="AS110" s="940"/>
      <c r="AT110" s="941"/>
      <c r="AU110" s="942" t="s">
        <v>69</v>
      </c>
      <c r="AV110" s="943"/>
      <c r="AW110" s="943"/>
      <c r="AX110" s="943"/>
      <c r="AY110" s="943"/>
      <c r="AZ110" s="965" t="s">
        <v>426</v>
      </c>
      <c r="BA110" s="933"/>
      <c r="BB110" s="933"/>
      <c r="BC110" s="933"/>
      <c r="BD110" s="933"/>
      <c r="BE110" s="933"/>
      <c r="BF110" s="933"/>
      <c r="BG110" s="933"/>
      <c r="BH110" s="933"/>
      <c r="BI110" s="933"/>
      <c r="BJ110" s="933"/>
      <c r="BK110" s="933"/>
      <c r="BL110" s="933"/>
      <c r="BM110" s="933"/>
      <c r="BN110" s="933"/>
      <c r="BO110" s="933"/>
      <c r="BP110" s="934"/>
      <c r="BQ110" s="966">
        <v>30763252</v>
      </c>
      <c r="BR110" s="967"/>
      <c r="BS110" s="967"/>
      <c r="BT110" s="967"/>
      <c r="BU110" s="967"/>
      <c r="BV110" s="967">
        <v>30308915</v>
      </c>
      <c r="BW110" s="967"/>
      <c r="BX110" s="967"/>
      <c r="BY110" s="967"/>
      <c r="BZ110" s="967"/>
      <c r="CA110" s="967">
        <v>30695805</v>
      </c>
      <c r="CB110" s="967"/>
      <c r="CC110" s="967"/>
      <c r="CD110" s="967"/>
      <c r="CE110" s="967"/>
      <c r="CF110" s="980">
        <v>160.5</v>
      </c>
      <c r="CG110" s="981"/>
      <c r="CH110" s="981"/>
      <c r="CI110" s="981"/>
      <c r="CJ110" s="981"/>
      <c r="CK110" s="982" t="s">
        <v>427</v>
      </c>
      <c r="CL110" s="983"/>
      <c r="CM110" s="965" t="s">
        <v>428</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v>2080171</v>
      </c>
      <c r="DH110" s="967"/>
      <c r="DI110" s="967"/>
      <c r="DJ110" s="967"/>
      <c r="DK110" s="967"/>
      <c r="DL110" s="967">
        <v>1849035</v>
      </c>
      <c r="DM110" s="967"/>
      <c r="DN110" s="967"/>
      <c r="DO110" s="967"/>
      <c r="DP110" s="967"/>
      <c r="DQ110" s="967">
        <v>1386777</v>
      </c>
      <c r="DR110" s="967"/>
      <c r="DS110" s="967"/>
      <c r="DT110" s="967"/>
      <c r="DU110" s="967"/>
      <c r="DV110" s="968">
        <v>7.3</v>
      </c>
      <c r="DW110" s="968"/>
      <c r="DX110" s="968"/>
      <c r="DY110" s="968"/>
      <c r="DZ110" s="969"/>
    </row>
    <row r="111" spans="1:131" s="218" customFormat="1" ht="26.25" customHeight="1" x14ac:dyDescent="0.15">
      <c r="A111" s="970" t="s">
        <v>429</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430</v>
      </c>
      <c r="BA111" s="959"/>
      <c r="BB111" s="959"/>
      <c r="BC111" s="959"/>
      <c r="BD111" s="959"/>
      <c r="BE111" s="959"/>
      <c r="BF111" s="959"/>
      <c r="BG111" s="959"/>
      <c r="BH111" s="959"/>
      <c r="BI111" s="959"/>
      <c r="BJ111" s="959"/>
      <c r="BK111" s="959"/>
      <c r="BL111" s="959"/>
      <c r="BM111" s="959"/>
      <c r="BN111" s="959"/>
      <c r="BO111" s="959"/>
      <c r="BP111" s="960"/>
      <c r="BQ111" s="961">
        <v>2087058</v>
      </c>
      <c r="BR111" s="962"/>
      <c r="BS111" s="962"/>
      <c r="BT111" s="962"/>
      <c r="BU111" s="962"/>
      <c r="BV111" s="962">
        <v>1849035</v>
      </c>
      <c r="BW111" s="962"/>
      <c r="BX111" s="962"/>
      <c r="BY111" s="962"/>
      <c r="BZ111" s="962"/>
      <c r="CA111" s="962">
        <v>1386777</v>
      </c>
      <c r="CB111" s="962"/>
      <c r="CC111" s="962"/>
      <c r="CD111" s="962"/>
      <c r="CE111" s="962"/>
      <c r="CF111" s="956">
        <v>7.3</v>
      </c>
      <c r="CG111" s="957"/>
      <c r="CH111" s="957"/>
      <c r="CI111" s="957"/>
      <c r="CJ111" s="957"/>
      <c r="CK111" s="984"/>
      <c r="CL111" s="985"/>
      <c r="CM111" s="958" t="s">
        <v>431</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8" customFormat="1" ht="26.25" customHeight="1" x14ac:dyDescent="0.15">
      <c r="A112" s="988" t="s">
        <v>432</v>
      </c>
      <c r="B112" s="989"/>
      <c r="C112" s="959" t="s">
        <v>433</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434</v>
      </c>
      <c r="BA112" s="959"/>
      <c r="BB112" s="959"/>
      <c r="BC112" s="959"/>
      <c r="BD112" s="959"/>
      <c r="BE112" s="959"/>
      <c r="BF112" s="959"/>
      <c r="BG112" s="959"/>
      <c r="BH112" s="959"/>
      <c r="BI112" s="959"/>
      <c r="BJ112" s="959"/>
      <c r="BK112" s="959"/>
      <c r="BL112" s="959"/>
      <c r="BM112" s="959"/>
      <c r="BN112" s="959"/>
      <c r="BO112" s="959"/>
      <c r="BP112" s="960"/>
      <c r="BQ112" s="961">
        <v>20053569</v>
      </c>
      <c r="BR112" s="962"/>
      <c r="BS112" s="962"/>
      <c r="BT112" s="962"/>
      <c r="BU112" s="962"/>
      <c r="BV112" s="962">
        <v>20257773</v>
      </c>
      <c r="BW112" s="962"/>
      <c r="BX112" s="962"/>
      <c r="BY112" s="962"/>
      <c r="BZ112" s="962"/>
      <c r="CA112" s="962">
        <v>20562717</v>
      </c>
      <c r="CB112" s="962"/>
      <c r="CC112" s="962"/>
      <c r="CD112" s="962"/>
      <c r="CE112" s="962"/>
      <c r="CF112" s="956">
        <v>107.5</v>
      </c>
      <c r="CG112" s="957"/>
      <c r="CH112" s="957"/>
      <c r="CI112" s="957"/>
      <c r="CJ112" s="957"/>
      <c r="CK112" s="984"/>
      <c r="CL112" s="985"/>
      <c r="CM112" s="958" t="s">
        <v>435</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8" customFormat="1" ht="26.25" customHeight="1" x14ac:dyDescent="0.15">
      <c r="A113" s="990"/>
      <c r="B113" s="991"/>
      <c r="C113" s="959" t="s">
        <v>436</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1528767</v>
      </c>
      <c r="AB113" s="974"/>
      <c r="AC113" s="974"/>
      <c r="AD113" s="974"/>
      <c r="AE113" s="975"/>
      <c r="AF113" s="976">
        <v>1524987</v>
      </c>
      <c r="AG113" s="974"/>
      <c r="AH113" s="974"/>
      <c r="AI113" s="974"/>
      <c r="AJ113" s="975"/>
      <c r="AK113" s="976">
        <v>1389940</v>
      </c>
      <c r="AL113" s="974"/>
      <c r="AM113" s="974"/>
      <c r="AN113" s="974"/>
      <c r="AO113" s="975"/>
      <c r="AP113" s="977">
        <v>7.3</v>
      </c>
      <c r="AQ113" s="978"/>
      <c r="AR113" s="978"/>
      <c r="AS113" s="978"/>
      <c r="AT113" s="979"/>
      <c r="AU113" s="944"/>
      <c r="AV113" s="945"/>
      <c r="AW113" s="945"/>
      <c r="AX113" s="945"/>
      <c r="AY113" s="945"/>
      <c r="AZ113" s="958" t="s">
        <v>437</v>
      </c>
      <c r="BA113" s="959"/>
      <c r="BB113" s="959"/>
      <c r="BC113" s="959"/>
      <c r="BD113" s="959"/>
      <c r="BE113" s="959"/>
      <c r="BF113" s="959"/>
      <c r="BG113" s="959"/>
      <c r="BH113" s="959"/>
      <c r="BI113" s="959"/>
      <c r="BJ113" s="959"/>
      <c r="BK113" s="959"/>
      <c r="BL113" s="959"/>
      <c r="BM113" s="959"/>
      <c r="BN113" s="959"/>
      <c r="BO113" s="959"/>
      <c r="BP113" s="960"/>
      <c r="BQ113" s="961" t="s">
        <v>122</v>
      </c>
      <c r="BR113" s="962"/>
      <c r="BS113" s="962"/>
      <c r="BT113" s="962"/>
      <c r="BU113" s="962"/>
      <c r="BV113" s="962" t="s">
        <v>122</v>
      </c>
      <c r="BW113" s="962"/>
      <c r="BX113" s="962"/>
      <c r="BY113" s="962"/>
      <c r="BZ113" s="962"/>
      <c r="CA113" s="962" t="s">
        <v>122</v>
      </c>
      <c r="CB113" s="962"/>
      <c r="CC113" s="962"/>
      <c r="CD113" s="962"/>
      <c r="CE113" s="962"/>
      <c r="CF113" s="956" t="s">
        <v>122</v>
      </c>
      <c r="CG113" s="957"/>
      <c r="CH113" s="957"/>
      <c r="CI113" s="957"/>
      <c r="CJ113" s="957"/>
      <c r="CK113" s="984"/>
      <c r="CL113" s="985"/>
      <c r="CM113" s="958" t="s">
        <v>438</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8" customFormat="1" ht="26.25" customHeight="1" x14ac:dyDescent="0.15">
      <c r="A114" s="990"/>
      <c r="B114" s="991"/>
      <c r="C114" s="959" t="s">
        <v>439</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t="s">
        <v>122</v>
      </c>
      <c r="AB114" s="995"/>
      <c r="AC114" s="995"/>
      <c r="AD114" s="995"/>
      <c r="AE114" s="996"/>
      <c r="AF114" s="997" t="s">
        <v>122</v>
      </c>
      <c r="AG114" s="995"/>
      <c r="AH114" s="995"/>
      <c r="AI114" s="995"/>
      <c r="AJ114" s="996"/>
      <c r="AK114" s="997" t="s">
        <v>122</v>
      </c>
      <c r="AL114" s="995"/>
      <c r="AM114" s="995"/>
      <c r="AN114" s="995"/>
      <c r="AO114" s="996"/>
      <c r="AP114" s="998" t="s">
        <v>122</v>
      </c>
      <c r="AQ114" s="999"/>
      <c r="AR114" s="999"/>
      <c r="AS114" s="999"/>
      <c r="AT114" s="1000"/>
      <c r="AU114" s="944"/>
      <c r="AV114" s="945"/>
      <c r="AW114" s="945"/>
      <c r="AX114" s="945"/>
      <c r="AY114" s="945"/>
      <c r="AZ114" s="958" t="s">
        <v>440</v>
      </c>
      <c r="BA114" s="959"/>
      <c r="BB114" s="959"/>
      <c r="BC114" s="959"/>
      <c r="BD114" s="959"/>
      <c r="BE114" s="959"/>
      <c r="BF114" s="959"/>
      <c r="BG114" s="959"/>
      <c r="BH114" s="959"/>
      <c r="BI114" s="959"/>
      <c r="BJ114" s="959"/>
      <c r="BK114" s="959"/>
      <c r="BL114" s="959"/>
      <c r="BM114" s="959"/>
      <c r="BN114" s="959"/>
      <c r="BO114" s="959"/>
      <c r="BP114" s="960"/>
      <c r="BQ114" s="961">
        <v>6130439</v>
      </c>
      <c r="BR114" s="962"/>
      <c r="BS114" s="962"/>
      <c r="BT114" s="962"/>
      <c r="BU114" s="962"/>
      <c r="BV114" s="962">
        <v>6414414</v>
      </c>
      <c r="BW114" s="962"/>
      <c r="BX114" s="962"/>
      <c r="BY114" s="962"/>
      <c r="BZ114" s="962"/>
      <c r="CA114" s="962">
        <v>6868158</v>
      </c>
      <c r="CB114" s="962"/>
      <c r="CC114" s="962"/>
      <c r="CD114" s="962"/>
      <c r="CE114" s="962"/>
      <c r="CF114" s="956">
        <v>35.9</v>
      </c>
      <c r="CG114" s="957"/>
      <c r="CH114" s="957"/>
      <c r="CI114" s="957"/>
      <c r="CJ114" s="957"/>
      <c r="CK114" s="984"/>
      <c r="CL114" s="985"/>
      <c r="CM114" s="958" t="s">
        <v>441</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25" customHeight="1" x14ac:dyDescent="0.15">
      <c r="A115" s="990"/>
      <c r="B115" s="991"/>
      <c r="C115" s="959" t="s">
        <v>442</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238025</v>
      </c>
      <c r="AB115" s="974"/>
      <c r="AC115" s="974"/>
      <c r="AD115" s="974"/>
      <c r="AE115" s="975"/>
      <c r="AF115" s="976">
        <v>238018</v>
      </c>
      <c r="AG115" s="974"/>
      <c r="AH115" s="974"/>
      <c r="AI115" s="974"/>
      <c r="AJ115" s="975"/>
      <c r="AK115" s="976">
        <v>231130</v>
      </c>
      <c r="AL115" s="974"/>
      <c r="AM115" s="974"/>
      <c r="AN115" s="974"/>
      <c r="AO115" s="975"/>
      <c r="AP115" s="977">
        <v>1.2</v>
      </c>
      <c r="AQ115" s="978"/>
      <c r="AR115" s="978"/>
      <c r="AS115" s="978"/>
      <c r="AT115" s="979"/>
      <c r="AU115" s="944"/>
      <c r="AV115" s="945"/>
      <c r="AW115" s="945"/>
      <c r="AX115" s="945"/>
      <c r="AY115" s="945"/>
      <c r="AZ115" s="958" t="s">
        <v>443</v>
      </c>
      <c r="BA115" s="959"/>
      <c r="BB115" s="959"/>
      <c r="BC115" s="959"/>
      <c r="BD115" s="959"/>
      <c r="BE115" s="959"/>
      <c r="BF115" s="959"/>
      <c r="BG115" s="959"/>
      <c r="BH115" s="959"/>
      <c r="BI115" s="959"/>
      <c r="BJ115" s="959"/>
      <c r="BK115" s="959"/>
      <c r="BL115" s="959"/>
      <c r="BM115" s="959"/>
      <c r="BN115" s="959"/>
      <c r="BO115" s="959"/>
      <c r="BP115" s="960"/>
      <c r="BQ115" s="961" t="s">
        <v>122</v>
      </c>
      <c r="BR115" s="962"/>
      <c r="BS115" s="962"/>
      <c r="BT115" s="962"/>
      <c r="BU115" s="962"/>
      <c r="BV115" s="962" t="s">
        <v>122</v>
      </c>
      <c r="BW115" s="962"/>
      <c r="BX115" s="962"/>
      <c r="BY115" s="962"/>
      <c r="BZ115" s="962"/>
      <c r="CA115" s="962" t="s">
        <v>122</v>
      </c>
      <c r="CB115" s="962"/>
      <c r="CC115" s="962"/>
      <c r="CD115" s="962"/>
      <c r="CE115" s="962"/>
      <c r="CF115" s="956" t="s">
        <v>122</v>
      </c>
      <c r="CG115" s="957"/>
      <c r="CH115" s="957"/>
      <c r="CI115" s="957"/>
      <c r="CJ115" s="957"/>
      <c r="CK115" s="984"/>
      <c r="CL115" s="985"/>
      <c r="CM115" s="958" t="s">
        <v>444</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8" customFormat="1" ht="26.25" customHeight="1" x14ac:dyDescent="0.15">
      <c r="A116" s="992"/>
      <c r="B116" s="993"/>
      <c r="C116" s="1001" t="s">
        <v>445</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122</v>
      </c>
      <c r="AB116" s="995"/>
      <c r="AC116" s="995"/>
      <c r="AD116" s="995"/>
      <c r="AE116" s="996"/>
      <c r="AF116" s="997" t="s">
        <v>122</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446</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447</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v>6887</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8" customFormat="1" ht="26.25" customHeight="1" x14ac:dyDescent="0.15">
      <c r="A117" s="948" t="s">
        <v>178</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448</v>
      </c>
      <c r="Z117" s="930"/>
      <c r="AA117" s="1014">
        <v>5242509</v>
      </c>
      <c r="AB117" s="1015"/>
      <c r="AC117" s="1015"/>
      <c r="AD117" s="1015"/>
      <c r="AE117" s="1016"/>
      <c r="AF117" s="1017">
        <v>5172217</v>
      </c>
      <c r="AG117" s="1015"/>
      <c r="AH117" s="1015"/>
      <c r="AI117" s="1015"/>
      <c r="AJ117" s="1016"/>
      <c r="AK117" s="1017">
        <v>4911225</v>
      </c>
      <c r="AL117" s="1015"/>
      <c r="AM117" s="1015"/>
      <c r="AN117" s="1015"/>
      <c r="AO117" s="1016"/>
      <c r="AP117" s="1018"/>
      <c r="AQ117" s="1019"/>
      <c r="AR117" s="1019"/>
      <c r="AS117" s="1019"/>
      <c r="AT117" s="1020"/>
      <c r="AU117" s="944"/>
      <c r="AV117" s="945"/>
      <c r="AW117" s="945"/>
      <c r="AX117" s="945"/>
      <c r="AY117" s="945"/>
      <c r="AZ117" s="1010" t="s">
        <v>449</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450</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25" customHeight="1" x14ac:dyDescent="0.15">
      <c r="A118" s="948" t="s">
        <v>424</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421</v>
      </c>
      <c r="AB118" s="929"/>
      <c r="AC118" s="929"/>
      <c r="AD118" s="929"/>
      <c r="AE118" s="930"/>
      <c r="AF118" s="928" t="s">
        <v>422</v>
      </c>
      <c r="AG118" s="929"/>
      <c r="AH118" s="929"/>
      <c r="AI118" s="929"/>
      <c r="AJ118" s="930"/>
      <c r="AK118" s="928" t="s">
        <v>295</v>
      </c>
      <c r="AL118" s="929"/>
      <c r="AM118" s="929"/>
      <c r="AN118" s="929"/>
      <c r="AO118" s="930"/>
      <c r="AP118" s="1006" t="s">
        <v>423</v>
      </c>
      <c r="AQ118" s="1007"/>
      <c r="AR118" s="1007"/>
      <c r="AS118" s="1007"/>
      <c r="AT118" s="1008"/>
      <c r="AU118" s="944"/>
      <c r="AV118" s="945"/>
      <c r="AW118" s="945"/>
      <c r="AX118" s="945"/>
      <c r="AY118" s="945"/>
      <c r="AZ118" s="1009" t="s">
        <v>451</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452</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8" customFormat="1" ht="26.25" customHeight="1" x14ac:dyDescent="0.15">
      <c r="A119" s="1092" t="s">
        <v>427</v>
      </c>
      <c r="B119" s="983"/>
      <c r="C119" s="965" t="s">
        <v>428</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v>231129</v>
      </c>
      <c r="AB119" s="936"/>
      <c r="AC119" s="936"/>
      <c r="AD119" s="936"/>
      <c r="AE119" s="937"/>
      <c r="AF119" s="938">
        <v>231129</v>
      </c>
      <c r="AG119" s="936"/>
      <c r="AH119" s="936"/>
      <c r="AI119" s="936"/>
      <c r="AJ119" s="937"/>
      <c r="AK119" s="938">
        <v>231130</v>
      </c>
      <c r="AL119" s="936"/>
      <c r="AM119" s="936"/>
      <c r="AN119" s="936"/>
      <c r="AO119" s="937"/>
      <c r="AP119" s="939">
        <v>1.2</v>
      </c>
      <c r="AQ119" s="940"/>
      <c r="AR119" s="940"/>
      <c r="AS119" s="940"/>
      <c r="AT119" s="941"/>
      <c r="AU119" s="946"/>
      <c r="AV119" s="947"/>
      <c r="AW119" s="947"/>
      <c r="AX119" s="947"/>
      <c r="AY119" s="947"/>
      <c r="AZ119" s="239" t="s">
        <v>178</v>
      </c>
      <c r="BA119" s="239"/>
      <c r="BB119" s="239"/>
      <c r="BC119" s="239"/>
      <c r="BD119" s="239"/>
      <c r="BE119" s="239"/>
      <c r="BF119" s="239"/>
      <c r="BG119" s="239"/>
      <c r="BH119" s="239"/>
      <c r="BI119" s="239"/>
      <c r="BJ119" s="239"/>
      <c r="BK119" s="239"/>
      <c r="BL119" s="239"/>
      <c r="BM119" s="239"/>
      <c r="BN119" s="239"/>
      <c r="BO119" s="1013" t="s">
        <v>453</v>
      </c>
      <c r="BP119" s="1041"/>
      <c r="BQ119" s="1035">
        <v>59034318</v>
      </c>
      <c r="BR119" s="1036"/>
      <c r="BS119" s="1036"/>
      <c r="BT119" s="1036"/>
      <c r="BU119" s="1036"/>
      <c r="BV119" s="1036">
        <v>58830137</v>
      </c>
      <c r="BW119" s="1036"/>
      <c r="BX119" s="1036"/>
      <c r="BY119" s="1036"/>
      <c r="BZ119" s="1036"/>
      <c r="CA119" s="1036">
        <v>59513457</v>
      </c>
      <c r="CB119" s="1036"/>
      <c r="CC119" s="1036"/>
      <c r="CD119" s="1036"/>
      <c r="CE119" s="1036"/>
      <c r="CF119" s="1037"/>
      <c r="CG119" s="1038"/>
      <c r="CH119" s="1038"/>
      <c r="CI119" s="1038"/>
      <c r="CJ119" s="1039"/>
      <c r="CK119" s="986"/>
      <c r="CL119" s="987"/>
      <c r="CM119" s="1009" t="s">
        <v>454</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122</v>
      </c>
      <c r="DH119" s="1022"/>
      <c r="DI119" s="1022"/>
      <c r="DJ119" s="1022"/>
      <c r="DK119" s="1023"/>
      <c r="DL119" s="1021" t="s">
        <v>122</v>
      </c>
      <c r="DM119" s="1022"/>
      <c r="DN119" s="1022"/>
      <c r="DO119" s="1022"/>
      <c r="DP119" s="1023"/>
      <c r="DQ119" s="1021" t="s">
        <v>122</v>
      </c>
      <c r="DR119" s="1022"/>
      <c r="DS119" s="1022"/>
      <c r="DT119" s="1022"/>
      <c r="DU119" s="1023"/>
      <c r="DV119" s="1024" t="s">
        <v>122</v>
      </c>
      <c r="DW119" s="1025"/>
      <c r="DX119" s="1025"/>
      <c r="DY119" s="1025"/>
      <c r="DZ119" s="1026"/>
    </row>
    <row r="120" spans="1:130" s="218" customFormat="1" ht="26.25" customHeight="1" x14ac:dyDescent="0.15">
      <c r="A120" s="1093"/>
      <c r="B120" s="985"/>
      <c r="C120" s="958" t="s">
        <v>431</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455</v>
      </c>
      <c r="AV120" s="1028"/>
      <c r="AW120" s="1028"/>
      <c r="AX120" s="1028"/>
      <c r="AY120" s="1029"/>
      <c r="AZ120" s="965" t="s">
        <v>456</v>
      </c>
      <c r="BA120" s="933"/>
      <c r="BB120" s="933"/>
      <c r="BC120" s="933"/>
      <c r="BD120" s="933"/>
      <c r="BE120" s="933"/>
      <c r="BF120" s="933"/>
      <c r="BG120" s="933"/>
      <c r="BH120" s="933"/>
      <c r="BI120" s="933"/>
      <c r="BJ120" s="933"/>
      <c r="BK120" s="933"/>
      <c r="BL120" s="933"/>
      <c r="BM120" s="933"/>
      <c r="BN120" s="933"/>
      <c r="BO120" s="933"/>
      <c r="BP120" s="934"/>
      <c r="BQ120" s="966">
        <v>6579708</v>
      </c>
      <c r="BR120" s="967"/>
      <c r="BS120" s="967"/>
      <c r="BT120" s="967"/>
      <c r="BU120" s="967"/>
      <c r="BV120" s="967">
        <v>6658601</v>
      </c>
      <c r="BW120" s="967"/>
      <c r="BX120" s="967"/>
      <c r="BY120" s="967"/>
      <c r="BZ120" s="967"/>
      <c r="CA120" s="967">
        <v>6336195</v>
      </c>
      <c r="CB120" s="967"/>
      <c r="CC120" s="967"/>
      <c r="CD120" s="967"/>
      <c r="CE120" s="967"/>
      <c r="CF120" s="980">
        <v>33.1</v>
      </c>
      <c r="CG120" s="981"/>
      <c r="CH120" s="981"/>
      <c r="CI120" s="981"/>
      <c r="CJ120" s="981"/>
      <c r="CK120" s="1042" t="s">
        <v>457</v>
      </c>
      <c r="CL120" s="1043"/>
      <c r="CM120" s="1043"/>
      <c r="CN120" s="1043"/>
      <c r="CO120" s="1044"/>
      <c r="CP120" s="1050" t="s">
        <v>402</v>
      </c>
      <c r="CQ120" s="1051"/>
      <c r="CR120" s="1051"/>
      <c r="CS120" s="1051"/>
      <c r="CT120" s="1051"/>
      <c r="CU120" s="1051"/>
      <c r="CV120" s="1051"/>
      <c r="CW120" s="1051"/>
      <c r="CX120" s="1051"/>
      <c r="CY120" s="1051"/>
      <c r="CZ120" s="1051"/>
      <c r="DA120" s="1051"/>
      <c r="DB120" s="1051"/>
      <c r="DC120" s="1051"/>
      <c r="DD120" s="1051"/>
      <c r="DE120" s="1051"/>
      <c r="DF120" s="1052"/>
      <c r="DG120" s="966">
        <v>10697772</v>
      </c>
      <c r="DH120" s="967"/>
      <c r="DI120" s="967"/>
      <c r="DJ120" s="967"/>
      <c r="DK120" s="967"/>
      <c r="DL120" s="967">
        <v>11637364</v>
      </c>
      <c r="DM120" s="967"/>
      <c r="DN120" s="967"/>
      <c r="DO120" s="967"/>
      <c r="DP120" s="967"/>
      <c r="DQ120" s="967">
        <v>12492224</v>
      </c>
      <c r="DR120" s="967"/>
      <c r="DS120" s="967"/>
      <c r="DT120" s="967"/>
      <c r="DU120" s="967"/>
      <c r="DV120" s="968">
        <v>65.3</v>
      </c>
      <c r="DW120" s="968"/>
      <c r="DX120" s="968"/>
      <c r="DY120" s="968"/>
      <c r="DZ120" s="969"/>
    </row>
    <row r="121" spans="1:130" s="218" customFormat="1" ht="26.25" customHeight="1" x14ac:dyDescent="0.15">
      <c r="A121" s="1093"/>
      <c r="B121" s="985"/>
      <c r="C121" s="1010" t="s">
        <v>458</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459</v>
      </c>
      <c r="BA121" s="959"/>
      <c r="BB121" s="959"/>
      <c r="BC121" s="959"/>
      <c r="BD121" s="959"/>
      <c r="BE121" s="959"/>
      <c r="BF121" s="959"/>
      <c r="BG121" s="959"/>
      <c r="BH121" s="959"/>
      <c r="BI121" s="959"/>
      <c r="BJ121" s="959"/>
      <c r="BK121" s="959"/>
      <c r="BL121" s="959"/>
      <c r="BM121" s="959"/>
      <c r="BN121" s="959"/>
      <c r="BO121" s="959"/>
      <c r="BP121" s="960"/>
      <c r="BQ121" s="961">
        <v>973733</v>
      </c>
      <c r="BR121" s="962"/>
      <c r="BS121" s="962"/>
      <c r="BT121" s="962"/>
      <c r="BU121" s="962"/>
      <c r="BV121" s="962">
        <v>851140</v>
      </c>
      <c r="BW121" s="962"/>
      <c r="BX121" s="962"/>
      <c r="BY121" s="962"/>
      <c r="BZ121" s="962"/>
      <c r="CA121" s="962">
        <v>674545</v>
      </c>
      <c r="CB121" s="962"/>
      <c r="CC121" s="962"/>
      <c r="CD121" s="962"/>
      <c r="CE121" s="962"/>
      <c r="CF121" s="956">
        <v>3.5</v>
      </c>
      <c r="CG121" s="957"/>
      <c r="CH121" s="957"/>
      <c r="CI121" s="957"/>
      <c r="CJ121" s="957"/>
      <c r="CK121" s="1045"/>
      <c r="CL121" s="1046"/>
      <c r="CM121" s="1046"/>
      <c r="CN121" s="1046"/>
      <c r="CO121" s="1047"/>
      <c r="CP121" s="1055" t="s">
        <v>143</v>
      </c>
      <c r="CQ121" s="1056"/>
      <c r="CR121" s="1056"/>
      <c r="CS121" s="1056"/>
      <c r="CT121" s="1056"/>
      <c r="CU121" s="1056"/>
      <c r="CV121" s="1056"/>
      <c r="CW121" s="1056"/>
      <c r="CX121" s="1056"/>
      <c r="CY121" s="1056"/>
      <c r="CZ121" s="1056"/>
      <c r="DA121" s="1056"/>
      <c r="DB121" s="1056"/>
      <c r="DC121" s="1056"/>
      <c r="DD121" s="1056"/>
      <c r="DE121" s="1056"/>
      <c r="DF121" s="1057"/>
      <c r="DG121" s="961">
        <v>4425460</v>
      </c>
      <c r="DH121" s="962"/>
      <c r="DI121" s="962"/>
      <c r="DJ121" s="962"/>
      <c r="DK121" s="962"/>
      <c r="DL121" s="962">
        <v>4049836</v>
      </c>
      <c r="DM121" s="962"/>
      <c r="DN121" s="962"/>
      <c r="DO121" s="962"/>
      <c r="DP121" s="962"/>
      <c r="DQ121" s="962">
        <v>3852077</v>
      </c>
      <c r="DR121" s="962"/>
      <c r="DS121" s="962"/>
      <c r="DT121" s="962"/>
      <c r="DU121" s="962"/>
      <c r="DV121" s="963">
        <v>20.100000000000001</v>
      </c>
      <c r="DW121" s="963"/>
      <c r="DX121" s="963"/>
      <c r="DY121" s="963"/>
      <c r="DZ121" s="964"/>
    </row>
    <row r="122" spans="1:130" s="218" customFormat="1" ht="26.25" customHeight="1" x14ac:dyDescent="0.15">
      <c r="A122" s="1093"/>
      <c r="B122" s="985"/>
      <c r="C122" s="958" t="s">
        <v>441</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460</v>
      </c>
      <c r="BA122" s="1001"/>
      <c r="BB122" s="1001"/>
      <c r="BC122" s="1001"/>
      <c r="BD122" s="1001"/>
      <c r="BE122" s="1001"/>
      <c r="BF122" s="1001"/>
      <c r="BG122" s="1001"/>
      <c r="BH122" s="1001"/>
      <c r="BI122" s="1001"/>
      <c r="BJ122" s="1001"/>
      <c r="BK122" s="1001"/>
      <c r="BL122" s="1001"/>
      <c r="BM122" s="1001"/>
      <c r="BN122" s="1001"/>
      <c r="BO122" s="1001"/>
      <c r="BP122" s="1002"/>
      <c r="BQ122" s="1035">
        <v>36886015</v>
      </c>
      <c r="BR122" s="1036"/>
      <c r="BS122" s="1036"/>
      <c r="BT122" s="1036"/>
      <c r="BU122" s="1036"/>
      <c r="BV122" s="1036">
        <v>36510158</v>
      </c>
      <c r="BW122" s="1036"/>
      <c r="BX122" s="1036"/>
      <c r="BY122" s="1036"/>
      <c r="BZ122" s="1036"/>
      <c r="CA122" s="1036">
        <v>35943175</v>
      </c>
      <c r="CB122" s="1036"/>
      <c r="CC122" s="1036"/>
      <c r="CD122" s="1036"/>
      <c r="CE122" s="1036"/>
      <c r="CF122" s="1053">
        <v>188</v>
      </c>
      <c r="CG122" s="1054"/>
      <c r="CH122" s="1054"/>
      <c r="CI122" s="1054"/>
      <c r="CJ122" s="1054"/>
      <c r="CK122" s="1045"/>
      <c r="CL122" s="1046"/>
      <c r="CM122" s="1046"/>
      <c r="CN122" s="1046"/>
      <c r="CO122" s="1047"/>
      <c r="CP122" s="1055" t="s">
        <v>405</v>
      </c>
      <c r="CQ122" s="1056"/>
      <c r="CR122" s="1056"/>
      <c r="CS122" s="1056"/>
      <c r="CT122" s="1056"/>
      <c r="CU122" s="1056"/>
      <c r="CV122" s="1056"/>
      <c r="CW122" s="1056"/>
      <c r="CX122" s="1056"/>
      <c r="CY122" s="1056"/>
      <c r="CZ122" s="1056"/>
      <c r="DA122" s="1056"/>
      <c r="DB122" s="1056"/>
      <c r="DC122" s="1056"/>
      <c r="DD122" s="1056"/>
      <c r="DE122" s="1056"/>
      <c r="DF122" s="1057"/>
      <c r="DG122" s="961">
        <v>2790216</v>
      </c>
      <c r="DH122" s="962"/>
      <c r="DI122" s="962"/>
      <c r="DJ122" s="962"/>
      <c r="DK122" s="962"/>
      <c r="DL122" s="962">
        <v>2624453</v>
      </c>
      <c r="DM122" s="962"/>
      <c r="DN122" s="962"/>
      <c r="DO122" s="962"/>
      <c r="DP122" s="962"/>
      <c r="DQ122" s="962">
        <v>2453850</v>
      </c>
      <c r="DR122" s="962"/>
      <c r="DS122" s="962"/>
      <c r="DT122" s="962"/>
      <c r="DU122" s="962"/>
      <c r="DV122" s="963">
        <v>12.8</v>
      </c>
      <c r="DW122" s="963"/>
      <c r="DX122" s="963"/>
      <c r="DY122" s="963"/>
      <c r="DZ122" s="964"/>
    </row>
    <row r="123" spans="1:130" s="218" customFormat="1" ht="26.25" customHeight="1" x14ac:dyDescent="0.15">
      <c r="A123" s="1093"/>
      <c r="B123" s="985"/>
      <c r="C123" s="958" t="s">
        <v>447</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9" t="s">
        <v>178</v>
      </c>
      <c r="BA123" s="239"/>
      <c r="BB123" s="239"/>
      <c r="BC123" s="239"/>
      <c r="BD123" s="239"/>
      <c r="BE123" s="239"/>
      <c r="BF123" s="239"/>
      <c r="BG123" s="239"/>
      <c r="BH123" s="239"/>
      <c r="BI123" s="239"/>
      <c r="BJ123" s="239"/>
      <c r="BK123" s="239"/>
      <c r="BL123" s="239"/>
      <c r="BM123" s="239"/>
      <c r="BN123" s="239"/>
      <c r="BO123" s="1013" t="s">
        <v>461</v>
      </c>
      <c r="BP123" s="1041"/>
      <c r="BQ123" s="1099">
        <v>44439456</v>
      </c>
      <c r="BR123" s="1100"/>
      <c r="BS123" s="1100"/>
      <c r="BT123" s="1100"/>
      <c r="BU123" s="1100"/>
      <c r="BV123" s="1100">
        <v>44019899</v>
      </c>
      <c r="BW123" s="1100"/>
      <c r="BX123" s="1100"/>
      <c r="BY123" s="1100"/>
      <c r="BZ123" s="1100"/>
      <c r="CA123" s="1100">
        <v>42953915</v>
      </c>
      <c r="CB123" s="1100"/>
      <c r="CC123" s="1100"/>
      <c r="CD123" s="1100"/>
      <c r="CE123" s="1100"/>
      <c r="CF123" s="1037"/>
      <c r="CG123" s="1038"/>
      <c r="CH123" s="1038"/>
      <c r="CI123" s="1038"/>
      <c r="CJ123" s="1039"/>
      <c r="CK123" s="1045"/>
      <c r="CL123" s="1046"/>
      <c r="CM123" s="1046"/>
      <c r="CN123" s="1046"/>
      <c r="CO123" s="1047"/>
      <c r="CP123" s="1055" t="s">
        <v>399</v>
      </c>
      <c r="CQ123" s="1056"/>
      <c r="CR123" s="1056"/>
      <c r="CS123" s="1056"/>
      <c r="CT123" s="1056"/>
      <c r="CU123" s="1056"/>
      <c r="CV123" s="1056"/>
      <c r="CW123" s="1056"/>
      <c r="CX123" s="1056"/>
      <c r="CY123" s="1056"/>
      <c r="CZ123" s="1056"/>
      <c r="DA123" s="1056"/>
      <c r="DB123" s="1056"/>
      <c r="DC123" s="1056"/>
      <c r="DD123" s="1056"/>
      <c r="DE123" s="1056"/>
      <c r="DF123" s="1057"/>
      <c r="DG123" s="994">
        <v>1358079</v>
      </c>
      <c r="DH123" s="995"/>
      <c r="DI123" s="995"/>
      <c r="DJ123" s="995"/>
      <c r="DK123" s="996"/>
      <c r="DL123" s="997">
        <v>1262877</v>
      </c>
      <c r="DM123" s="995"/>
      <c r="DN123" s="995"/>
      <c r="DO123" s="995"/>
      <c r="DP123" s="996"/>
      <c r="DQ123" s="997">
        <v>1185952</v>
      </c>
      <c r="DR123" s="995"/>
      <c r="DS123" s="995"/>
      <c r="DT123" s="995"/>
      <c r="DU123" s="996"/>
      <c r="DV123" s="998">
        <v>6.2</v>
      </c>
      <c r="DW123" s="999"/>
      <c r="DX123" s="999"/>
      <c r="DY123" s="999"/>
      <c r="DZ123" s="1000"/>
    </row>
    <row r="124" spans="1:130" s="218" customFormat="1" ht="26.25" customHeight="1" thickBot="1" x14ac:dyDescent="0.2">
      <c r="A124" s="1093"/>
      <c r="B124" s="985"/>
      <c r="C124" s="958" t="s">
        <v>450</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462</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78.3</v>
      </c>
      <c r="BR124" s="1063"/>
      <c r="BS124" s="1063"/>
      <c r="BT124" s="1063"/>
      <c r="BU124" s="1063"/>
      <c r="BV124" s="1063">
        <v>78.7</v>
      </c>
      <c r="BW124" s="1063"/>
      <c r="BX124" s="1063"/>
      <c r="BY124" s="1063"/>
      <c r="BZ124" s="1063"/>
      <c r="CA124" s="1063">
        <v>86.5</v>
      </c>
      <c r="CB124" s="1063"/>
      <c r="CC124" s="1063"/>
      <c r="CD124" s="1063"/>
      <c r="CE124" s="1063"/>
      <c r="CF124" s="1064"/>
      <c r="CG124" s="1065"/>
      <c r="CH124" s="1065"/>
      <c r="CI124" s="1065"/>
      <c r="CJ124" s="1066"/>
      <c r="CK124" s="1048"/>
      <c r="CL124" s="1048"/>
      <c r="CM124" s="1048"/>
      <c r="CN124" s="1048"/>
      <c r="CO124" s="1049"/>
      <c r="CP124" s="1055" t="s">
        <v>463</v>
      </c>
      <c r="CQ124" s="1056"/>
      <c r="CR124" s="1056"/>
      <c r="CS124" s="1056"/>
      <c r="CT124" s="1056"/>
      <c r="CU124" s="1056"/>
      <c r="CV124" s="1056"/>
      <c r="CW124" s="1056"/>
      <c r="CX124" s="1056"/>
      <c r="CY124" s="1056"/>
      <c r="CZ124" s="1056"/>
      <c r="DA124" s="1056"/>
      <c r="DB124" s="1056"/>
      <c r="DC124" s="1056"/>
      <c r="DD124" s="1056"/>
      <c r="DE124" s="1056"/>
      <c r="DF124" s="1057"/>
      <c r="DG124" s="1040">
        <v>782042</v>
      </c>
      <c r="DH124" s="1022"/>
      <c r="DI124" s="1022"/>
      <c r="DJ124" s="1022"/>
      <c r="DK124" s="1023"/>
      <c r="DL124" s="1021">
        <v>683243</v>
      </c>
      <c r="DM124" s="1022"/>
      <c r="DN124" s="1022"/>
      <c r="DO124" s="1022"/>
      <c r="DP124" s="1023"/>
      <c r="DQ124" s="1021">
        <v>434500</v>
      </c>
      <c r="DR124" s="1022"/>
      <c r="DS124" s="1022"/>
      <c r="DT124" s="1022"/>
      <c r="DU124" s="1023"/>
      <c r="DV124" s="1024">
        <v>2.2999999999999998</v>
      </c>
      <c r="DW124" s="1025"/>
      <c r="DX124" s="1025"/>
      <c r="DY124" s="1025"/>
      <c r="DZ124" s="1026"/>
    </row>
    <row r="125" spans="1:130" s="218" customFormat="1" ht="26.25" customHeight="1" x14ac:dyDescent="0.15">
      <c r="A125" s="1093"/>
      <c r="B125" s="985"/>
      <c r="C125" s="958" t="s">
        <v>452</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464</v>
      </c>
      <c r="CL125" s="1043"/>
      <c r="CM125" s="1043"/>
      <c r="CN125" s="1043"/>
      <c r="CO125" s="1044"/>
      <c r="CP125" s="965" t="s">
        <v>465</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25" customHeight="1" thickBot="1" x14ac:dyDescent="0.2">
      <c r="A126" s="1093"/>
      <c r="B126" s="985"/>
      <c r="C126" s="958" t="s">
        <v>454</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v>6896</v>
      </c>
      <c r="AB126" s="995"/>
      <c r="AC126" s="995"/>
      <c r="AD126" s="995"/>
      <c r="AE126" s="996"/>
      <c r="AF126" s="997">
        <v>6889</v>
      </c>
      <c r="AG126" s="995"/>
      <c r="AH126" s="995"/>
      <c r="AI126" s="995"/>
      <c r="AJ126" s="996"/>
      <c r="AK126" s="997" t="s">
        <v>122</v>
      </c>
      <c r="AL126" s="995"/>
      <c r="AM126" s="995"/>
      <c r="AN126" s="995"/>
      <c r="AO126" s="996"/>
      <c r="AP126" s="998" t="s">
        <v>122</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466</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8" customFormat="1" ht="26.25" customHeight="1" x14ac:dyDescent="0.15">
      <c r="A127" s="1094"/>
      <c r="B127" s="987"/>
      <c r="C127" s="1009" t="s">
        <v>467</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122</v>
      </c>
      <c r="AB127" s="995"/>
      <c r="AC127" s="995"/>
      <c r="AD127" s="995"/>
      <c r="AE127" s="996"/>
      <c r="AF127" s="997" t="s">
        <v>122</v>
      </c>
      <c r="AG127" s="995"/>
      <c r="AH127" s="995"/>
      <c r="AI127" s="995"/>
      <c r="AJ127" s="996"/>
      <c r="AK127" s="997" t="s">
        <v>122</v>
      </c>
      <c r="AL127" s="995"/>
      <c r="AM127" s="995"/>
      <c r="AN127" s="995"/>
      <c r="AO127" s="996"/>
      <c r="AP127" s="998" t="s">
        <v>122</v>
      </c>
      <c r="AQ127" s="999"/>
      <c r="AR127" s="999"/>
      <c r="AS127" s="999"/>
      <c r="AT127" s="1000"/>
      <c r="AU127" s="220"/>
      <c r="AV127" s="220"/>
      <c r="AW127" s="220"/>
      <c r="AX127" s="1067" t="s">
        <v>468</v>
      </c>
      <c r="AY127" s="1068"/>
      <c r="AZ127" s="1068"/>
      <c r="BA127" s="1068"/>
      <c r="BB127" s="1068"/>
      <c r="BC127" s="1068"/>
      <c r="BD127" s="1068"/>
      <c r="BE127" s="1069"/>
      <c r="BF127" s="1070" t="s">
        <v>469</v>
      </c>
      <c r="BG127" s="1068"/>
      <c r="BH127" s="1068"/>
      <c r="BI127" s="1068"/>
      <c r="BJ127" s="1068"/>
      <c r="BK127" s="1068"/>
      <c r="BL127" s="1069"/>
      <c r="BM127" s="1070" t="s">
        <v>470</v>
      </c>
      <c r="BN127" s="1068"/>
      <c r="BO127" s="1068"/>
      <c r="BP127" s="1068"/>
      <c r="BQ127" s="1068"/>
      <c r="BR127" s="1068"/>
      <c r="BS127" s="1069"/>
      <c r="BT127" s="1070" t="s">
        <v>471</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472</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25" customHeight="1" thickBot="1" x14ac:dyDescent="0.2">
      <c r="A128" s="1077" t="s">
        <v>473</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474</v>
      </c>
      <c r="X128" s="1079"/>
      <c r="Y128" s="1079"/>
      <c r="Z128" s="1080"/>
      <c r="AA128" s="1081">
        <v>71893</v>
      </c>
      <c r="AB128" s="1082"/>
      <c r="AC128" s="1082"/>
      <c r="AD128" s="1082"/>
      <c r="AE128" s="1083"/>
      <c r="AF128" s="1084">
        <v>85527</v>
      </c>
      <c r="AG128" s="1082"/>
      <c r="AH128" s="1082"/>
      <c r="AI128" s="1082"/>
      <c r="AJ128" s="1083"/>
      <c r="AK128" s="1084">
        <v>131990</v>
      </c>
      <c r="AL128" s="1082"/>
      <c r="AM128" s="1082"/>
      <c r="AN128" s="1082"/>
      <c r="AO128" s="1083"/>
      <c r="AP128" s="1085"/>
      <c r="AQ128" s="1086"/>
      <c r="AR128" s="1086"/>
      <c r="AS128" s="1086"/>
      <c r="AT128" s="1087"/>
      <c r="AU128" s="220"/>
      <c r="AV128" s="220"/>
      <c r="AW128" s="220"/>
      <c r="AX128" s="932" t="s">
        <v>475</v>
      </c>
      <c r="AY128" s="933"/>
      <c r="AZ128" s="933"/>
      <c r="BA128" s="933"/>
      <c r="BB128" s="933"/>
      <c r="BC128" s="933"/>
      <c r="BD128" s="933"/>
      <c r="BE128" s="934"/>
      <c r="BF128" s="1088" t="s">
        <v>122</v>
      </c>
      <c r="BG128" s="1089"/>
      <c r="BH128" s="1089"/>
      <c r="BI128" s="1089"/>
      <c r="BJ128" s="1089"/>
      <c r="BK128" s="1089"/>
      <c r="BL128" s="1090"/>
      <c r="BM128" s="1088">
        <v>12.28</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476</v>
      </c>
      <c r="CQ128" s="762"/>
      <c r="CR128" s="762"/>
      <c r="CS128" s="762"/>
      <c r="CT128" s="762"/>
      <c r="CU128" s="762"/>
      <c r="CV128" s="762"/>
      <c r="CW128" s="762"/>
      <c r="CX128" s="762"/>
      <c r="CY128" s="762"/>
      <c r="CZ128" s="762"/>
      <c r="DA128" s="762"/>
      <c r="DB128" s="762"/>
      <c r="DC128" s="762"/>
      <c r="DD128" s="762"/>
      <c r="DE128" s="762"/>
      <c r="DF128" s="1072"/>
      <c r="DG128" s="1073" t="s">
        <v>122</v>
      </c>
      <c r="DH128" s="1074"/>
      <c r="DI128" s="1074"/>
      <c r="DJ128" s="1074"/>
      <c r="DK128" s="1074"/>
      <c r="DL128" s="1074" t="s">
        <v>122</v>
      </c>
      <c r="DM128" s="1074"/>
      <c r="DN128" s="1074"/>
      <c r="DO128" s="1074"/>
      <c r="DP128" s="1074"/>
      <c r="DQ128" s="1074" t="s">
        <v>122</v>
      </c>
      <c r="DR128" s="1074"/>
      <c r="DS128" s="1074"/>
      <c r="DT128" s="1074"/>
      <c r="DU128" s="1074"/>
      <c r="DV128" s="1075" t="s">
        <v>122</v>
      </c>
      <c r="DW128" s="1075"/>
      <c r="DX128" s="1075"/>
      <c r="DY128" s="1075"/>
      <c r="DZ128" s="1076"/>
    </row>
    <row r="129" spans="1:131" s="218" customFormat="1" ht="26.25" customHeight="1" x14ac:dyDescent="0.15">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477</v>
      </c>
      <c r="X129" s="1107"/>
      <c r="Y129" s="1107"/>
      <c r="Z129" s="1108"/>
      <c r="AA129" s="994">
        <v>21837166</v>
      </c>
      <c r="AB129" s="995"/>
      <c r="AC129" s="995"/>
      <c r="AD129" s="995"/>
      <c r="AE129" s="996"/>
      <c r="AF129" s="997">
        <v>22048909</v>
      </c>
      <c r="AG129" s="995"/>
      <c r="AH129" s="995"/>
      <c r="AI129" s="995"/>
      <c r="AJ129" s="996"/>
      <c r="AK129" s="997">
        <v>22346882</v>
      </c>
      <c r="AL129" s="995"/>
      <c r="AM129" s="995"/>
      <c r="AN129" s="995"/>
      <c r="AO129" s="996"/>
      <c r="AP129" s="1109"/>
      <c r="AQ129" s="1110"/>
      <c r="AR129" s="1110"/>
      <c r="AS129" s="1110"/>
      <c r="AT129" s="1111"/>
      <c r="AU129" s="221"/>
      <c r="AV129" s="221"/>
      <c r="AW129" s="221"/>
      <c r="AX129" s="1101" t="s">
        <v>478</v>
      </c>
      <c r="AY129" s="959"/>
      <c r="AZ129" s="959"/>
      <c r="BA129" s="959"/>
      <c r="BB129" s="959"/>
      <c r="BC129" s="959"/>
      <c r="BD129" s="959"/>
      <c r="BE129" s="960"/>
      <c r="BF129" s="1102" t="s">
        <v>122</v>
      </c>
      <c r="BG129" s="1103"/>
      <c r="BH129" s="1103"/>
      <c r="BI129" s="1103"/>
      <c r="BJ129" s="1103"/>
      <c r="BK129" s="1103"/>
      <c r="BL129" s="1104"/>
      <c r="BM129" s="1102">
        <v>17.28</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0" t="s">
        <v>479</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480</v>
      </c>
      <c r="X130" s="1107"/>
      <c r="Y130" s="1107"/>
      <c r="Z130" s="1108"/>
      <c r="AA130" s="994">
        <v>3211024</v>
      </c>
      <c r="AB130" s="995"/>
      <c r="AC130" s="995"/>
      <c r="AD130" s="995"/>
      <c r="AE130" s="996"/>
      <c r="AF130" s="997">
        <v>3248903</v>
      </c>
      <c r="AG130" s="995"/>
      <c r="AH130" s="995"/>
      <c r="AI130" s="995"/>
      <c r="AJ130" s="996"/>
      <c r="AK130" s="997">
        <v>3223638</v>
      </c>
      <c r="AL130" s="995"/>
      <c r="AM130" s="995"/>
      <c r="AN130" s="995"/>
      <c r="AO130" s="996"/>
      <c r="AP130" s="1109"/>
      <c r="AQ130" s="1110"/>
      <c r="AR130" s="1110"/>
      <c r="AS130" s="1110"/>
      <c r="AT130" s="1111"/>
      <c r="AU130" s="221"/>
      <c r="AV130" s="221"/>
      <c r="AW130" s="221"/>
      <c r="AX130" s="1101" t="s">
        <v>481</v>
      </c>
      <c r="AY130" s="959"/>
      <c r="AZ130" s="959"/>
      <c r="BA130" s="959"/>
      <c r="BB130" s="959"/>
      <c r="BC130" s="959"/>
      <c r="BD130" s="959"/>
      <c r="BE130" s="960"/>
      <c r="BF130" s="1137">
        <v>9.4</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482</v>
      </c>
      <c r="X131" s="1144"/>
      <c r="Y131" s="1144"/>
      <c r="Z131" s="1145"/>
      <c r="AA131" s="1040">
        <v>18626142</v>
      </c>
      <c r="AB131" s="1022"/>
      <c r="AC131" s="1022"/>
      <c r="AD131" s="1022"/>
      <c r="AE131" s="1023"/>
      <c r="AF131" s="1021">
        <v>18800006</v>
      </c>
      <c r="AG131" s="1022"/>
      <c r="AH131" s="1022"/>
      <c r="AI131" s="1022"/>
      <c r="AJ131" s="1023"/>
      <c r="AK131" s="1021">
        <v>19123244</v>
      </c>
      <c r="AL131" s="1022"/>
      <c r="AM131" s="1022"/>
      <c r="AN131" s="1022"/>
      <c r="AO131" s="1023"/>
      <c r="AP131" s="1146"/>
      <c r="AQ131" s="1147"/>
      <c r="AR131" s="1147"/>
      <c r="AS131" s="1147"/>
      <c r="AT131" s="1148"/>
      <c r="AU131" s="221"/>
      <c r="AV131" s="221"/>
      <c r="AW131" s="221"/>
      <c r="AX131" s="1119" t="s">
        <v>483</v>
      </c>
      <c r="AY131" s="762"/>
      <c r="AZ131" s="762"/>
      <c r="BA131" s="762"/>
      <c r="BB131" s="762"/>
      <c r="BC131" s="762"/>
      <c r="BD131" s="762"/>
      <c r="BE131" s="1072"/>
      <c r="BF131" s="1120">
        <v>86.5</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6" t="s">
        <v>484</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485</v>
      </c>
      <c r="W132" s="1130"/>
      <c r="X132" s="1130"/>
      <c r="Y132" s="1130"/>
      <c r="Z132" s="1131"/>
      <c r="AA132" s="1132">
        <v>10.52065425</v>
      </c>
      <c r="AB132" s="1133"/>
      <c r="AC132" s="1133"/>
      <c r="AD132" s="1133"/>
      <c r="AE132" s="1134"/>
      <c r="AF132" s="1135">
        <v>9.7754596459999998</v>
      </c>
      <c r="AG132" s="1133"/>
      <c r="AH132" s="1133"/>
      <c r="AI132" s="1133"/>
      <c r="AJ132" s="1134"/>
      <c r="AK132" s="1135">
        <v>8.1345874160000005</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486</v>
      </c>
      <c r="W133" s="1113"/>
      <c r="X133" s="1113"/>
      <c r="Y133" s="1113"/>
      <c r="Z133" s="1114"/>
      <c r="AA133" s="1115">
        <v>8.8000000000000007</v>
      </c>
      <c r="AB133" s="1116"/>
      <c r="AC133" s="1116"/>
      <c r="AD133" s="1116"/>
      <c r="AE133" s="1117"/>
      <c r="AF133" s="1115">
        <v>9.4</v>
      </c>
      <c r="AG133" s="1116"/>
      <c r="AH133" s="1116"/>
      <c r="AI133" s="1116"/>
      <c r="AJ133" s="1117"/>
      <c r="AK133" s="1115">
        <v>9.4</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zInx+z3czMyqG9uehWB55Tn9SWEjNLPAgW5EF1WEP5Z4hVgfZ2mqDorwMwJYZHDBK4F57Za6bdRrgJgalmBOBQ==" saltValue="Drxz8d7Pe2wODCRYDRyQm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487</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p7GF0kdRGxfnajF3MFh1VFNQNOJ64Y9x/m7pnAzzxFO3XB25Q5cwwyQA4VSIy2thwrojNjY/TLzi1PJ4SRXiuw==" saltValue="o0+OHfArpk+mcH2wJsJL5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8NdmC6o0NmYGjhVKmjweCqu5yla2ACzVYCZkJUuaueMkZ3bQBAnJxhMocNmEgobHB2CE7G/7vAUXuuN5IshU5A==" saltValue="PSSYE9wFGGQPU7WTrt/8J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AZ73"/>
  <sheetViews>
    <sheetView showGridLines="0" view="pageBreakPreview" zoomScaleSheetLayoutView="100"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488</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489</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490</v>
      </c>
      <c r="AP7" s="260"/>
      <c r="AQ7" s="261" t="s">
        <v>491</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492</v>
      </c>
      <c r="AQ8" s="267" t="s">
        <v>493</v>
      </c>
      <c r="AR8" s="268" t="s">
        <v>494</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495</v>
      </c>
      <c r="AL9" s="1153"/>
      <c r="AM9" s="1153"/>
      <c r="AN9" s="1154"/>
      <c r="AO9" s="269">
        <v>6682321</v>
      </c>
      <c r="AP9" s="269">
        <v>102033</v>
      </c>
      <c r="AQ9" s="270">
        <v>80646</v>
      </c>
      <c r="AR9" s="271">
        <v>26.5</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496</v>
      </c>
      <c r="AL10" s="1153"/>
      <c r="AM10" s="1153"/>
      <c r="AN10" s="1154"/>
      <c r="AO10" s="272">
        <v>24162</v>
      </c>
      <c r="AP10" s="272">
        <v>369</v>
      </c>
      <c r="AQ10" s="273">
        <v>6637</v>
      </c>
      <c r="AR10" s="274">
        <v>-94.4</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497</v>
      </c>
      <c r="AL11" s="1153"/>
      <c r="AM11" s="1153"/>
      <c r="AN11" s="1154"/>
      <c r="AO11" s="272">
        <v>147256</v>
      </c>
      <c r="AP11" s="272">
        <v>2248</v>
      </c>
      <c r="AQ11" s="273">
        <v>1119</v>
      </c>
      <c r="AR11" s="274">
        <v>100.9</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498</v>
      </c>
      <c r="AL12" s="1153"/>
      <c r="AM12" s="1153"/>
      <c r="AN12" s="1154"/>
      <c r="AO12" s="272" t="s">
        <v>499</v>
      </c>
      <c r="AP12" s="272" t="s">
        <v>499</v>
      </c>
      <c r="AQ12" s="273">
        <v>8</v>
      </c>
      <c r="AR12" s="274" t="s">
        <v>499</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500</v>
      </c>
      <c r="AL13" s="1153"/>
      <c r="AM13" s="1153"/>
      <c r="AN13" s="1154"/>
      <c r="AO13" s="272">
        <v>208152</v>
      </c>
      <c r="AP13" s="272">
        <v>3178</v>
      </c>
      <c r="AQ13" s="273">
        <v>2502</v>
      </c>
      <c r="AR13" s="274">
        <v>27</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501</v>
      </c>
      <c r="AL14" s="1153"/>
      <c r="AM14" s="1153"/>
      <c r="AN14" s="1154"/>
      <c r="AO14" s="272">
        <v>178817</v>
      </c>
      <c r="AP14" s="272">
        <v>2730</v>
      </c>
      <c r="AQ14" s="273">
        <v>1863</v>
      </c>
      <c r="AR14" s="274">
        <v>46.5</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502</v>
      </c>
      <c r="AL15" s="1156"/>
      <c r="AM15" s="1156"/>
      <c r="AN15" s="1157"/>
      <c r="AO15" s="272">
        <v>-202410</v>
      </c>
      <c r="AP15" s="272">
        <v>-3091</v>
      </c>
      <c r="AQ15" s="273">
        <v>-4800</v>
      </c>
      <c r="AR15" s="274">
        <v>-35.6</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178</v>
      </c>
      <c r="AL16" s="1156"/>
      <c r="AM16" s="1156"/>
      <c r="AN16" s="1157"/>
      <c r="AO16" s="272">
        <v>7038298</v>
      </c>
      <c r="AP16" s="272">
        <v>107468</v>
      </c>
      <c r="AQ16" s="273">
        <v>87975</v>
      </c>
      <c r="AR16" s="274">
        <v>22.2</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503</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504</v>
      </c>
      <c r="AP20" s="281" t="s">
        <v>505</v>
      </c>
      <c r="AQ20" s="282" t="s">
        <v>506</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507</v>
      </c>
      <c r="AL21" s="1159"/>
      <c r="AM21" s="1159"/>
      <c r="AN21" s="1160"/>
      <c r="AO21" s="285">
        <v>10.17</v>
      </c>
      <c r="AP21" s="286">
        <v>7.71</v>
      </c>
      <c r="AQ21" s="287">
        <v>2.46</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508</v>
      </c>
      <c r="AL22" s="1159"/>
      <c r="AM22" s="1159"/>
      <c r="AN22" s="1160"/>
      <c r="AO22" s="290">
        <v>98.2</v>
      </c>
      <c r="AP22" s="291">
        <v>98.3</v>
      </c>
      <c r="AQ22" s="292">
        <v>-0.1</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49" t="s">
        <v>509</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x14ac:dyDescent="0.15">
      <c r="A27" s="297"/>
      <c r="AO27" s="250"/>
      <c r="AP27" s="250"/>
      <c r="AQ27" s="250"/>
      <c r="AR27" s="250"/>
      <c r="AS27" s="250"/>
      <c r="AT27" s="250"/>
    </row>
    <row r="28" spans="1:46" ht="17.25" x14ac:dyDescent="0.15">
      <c r="A28" s="251" t="s">
        <v>510</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511</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490</v>
      </c>
      <c r="AP30" s="260"/>
      <c r="AQ30" s="261" t="s">
        <v>491</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492</v>
      </c>
      <c r="AQ31" s="267" t="s">
        <v>493</v>
      </c>
      <c r="AR31" s="268" t="s">
        <v>494</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512</v>
      </c>
      <c r="AL32" s="1167"/>
      <c r="AM32" s="1167"/>
      <c r="AN32" s="1168"/>
      <c r="AO32" s="300">
        <v>3290155</v>
      </c>
      <c r="AP32" s="300">
        <v>50238</v>
      </c>
      <c r="AQ32" s="301">
        <v>41451</v>
      </c>
      <c r="AR32" s="302">
        <v>21.2</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513</v>
      </c>
      <c r="AL33" s="1167"/>
      <c r="AM33" s="1167"/>
      <c r="AN33" s="1168"/>
      <c r="AO33" s="300" t="s">
        <v>499</v>
      </c>
      <c r="AP33" s="300" t="s">
        <v>499</v>
      </c>
      <c r="AQ33" s="301" t="s">
        <v>499</v>
      </c>
      <c r="AR33" s="302" t="s">
        <v>499</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514</v>
      </c>
      <c r="AL34" s="1167"/>
      <c r="AM34" s="1167"/>
      <c r="AN34" s="1168"/>
      <c r="AO34" s="300" t="s">
        <v>499</v>
      </c>
      <c r="AP34" s="300" t="s">
        <v>499</v>
      </c>
      <c r="AQ34" s="301">
        <v>35</v>
      </c>
      <c r="AR34" s="302" t="s">
        <v>499</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515</v>
      </c>
      <c r="AL35" s="1167"/>
      <c r="AM35" s="1167"/>
      <c r="AN35" s="1168"/>
      <c r="AO35" s="300">
        <v>1389940</v>
      </c>
      <c r="AP35" s="300">
        <v>21223</v>
      </c>
      <c r="AQ35" s="301">
        <v>11775</v>
      </c>
      <c r="AR35" s="302">
        <v>80.2</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516</v>
      </c>
      <c r="AL36" s="1167"/>
      <c r="AM36" s="1167"/>
      <c r="AN36" s="1168"/>
      <c r="AO36" s="300" t="s">
        <v>499</v>
      </c>
      <c r="AP36" s="300" t="s">
        <v>499</v>
      </c>
      <c r="AQ36" s="301">
        <v>2188</v>
      </c>
      <c r="AR36" s="302" t="s">
        <v>499</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517</v>
      </c>
      <c r="AL37" s="1167"/>
      <c r="AM37" s="1167"/>
      <c r="AN37" s="1168"/>
      <c r="AO37" s="300">
        <v>231130</v>
      </c>
      <c r="AP37" s="300">
        <v>3529</v>
      </c>
      <c r="AQ37" s="301">
        <v>531</v>
      </c>
      <c r="AR37" s="302">
        <v>564.6</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518</v>
      </c>
      <c r="AL38" s="1170"/>
      <c r="AM38" s="1170"/>
      <c r="AN38" s="1171"/>
      <c r="AO38" s="303" t="s">
        <v>499</v>
      </c>
      <c r="AP38" s="303" t="s">
        <v>499</v>
      </c>
      <c r="AQ38" s="304">
        <v>1</v>
      </c>
      <c r="AR38" s="292" t="s">
        <v>499</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519</v>
      </c>
      <c r="AL39" s="1170"/>
      <c r="AM39" s="1170"/>
      <c r="AN39" s="1171"/>
      <c r="AO39" s="300">
        <v>-131990</v>
      </c>
      <c r="AP39" s="300">
        <v>-2015</v>
      </c>
      <c r="AQ39" s="301">
        <v>-5414</v>
      </c>
      <c r="AR39" s="302">
        <v>-62.8</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520</v>
      </c>
      <c r="AL40" s="1167"/>
      <c r="AM40" s="1167"/>
      <c r="AN40" s="1168"/>
      <c r="AO40" s="300">
        <v>-3223638</v>
      </c>
      <c r="AP40" s="300">
        <v>-49222</v>
      </c>
      <c r="AQ40" s="301">
        <v>-35360</v>
      </c>
      <c r="AR40" s="302">
        <v>39.200000000000003</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288</v>
      </c>
      <c r="AL41" s="1173"/>
      <c r="AM41" s="1173"/>
      <c r="AN41" s="1174"/>
      <c r="AO41" s="300">
        <v>1555597</v>
      </c>
      <c r="AP41" s="300">
        <v>23752</v>
      </c>
      <c r="AQ41" s="301">
        <v>15207</v>
      </c>
      <c r="AR41" s="302">
        <v>56.2</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521</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522</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490</v>
      </c>
      <c r="AN49" s="1163" t="s">
        <v>523</v>
      </c>
      <c r="AO49" s="1164"/>
      <c r="AP49" s="1164"/>
      <c r="AQ49" s="1164"/>
      <c r="AR49" s="1165"/>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524</v>
      </c>
      <c r="AO50" s="317" t="s">
        <v>525</v>
      </c>
      <c r="AP50" s="318" t="s">
        <v>526</v>
      </c>
      <c r="AQ50" s="319" t="s">
        <v>527</v>
      </c>
      <c r="AR50" s="320" t="s">
        <v>528</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529</v>
      </c>
      <c r="AL51" s="313"/>
      <c r="AM51" s="321">
        <v>8433181</v>
      </c>
      <c r="AN51" s="322">
        <v>119750</v>
      </c>
      <c r="AO51" s="323">
        <v>70.599999999999994</v>
      </c>
      <c r="AP51" s="324">
        <v>63812</v>
      </c>
      <c r="AQ51" s="325">
        <v>2.2999999999999998</v>
      </c>
      <c r="AR51" s="326">
        <v>68.3</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530</v>
      </c>
      <c r="AM52" s="329">
        <v>5857802</v>
      </c>
      <c r="AN52" s="330">
        <v>83180</v>
      </c>
      <c r="AO52" s="331">
        <v>75.7</v>
      </c>
      <c r="AP52" s="332">
        <v>33848</v>
      </c>
      <c r="AQ52" s="333">
        <v>-4.2</v>
      </c>
      <c r="AR52" s="334">
        <v>79.900000000000006</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531</v>
      </c>
      <c r="AL53" s="313"/>
      <c r="AM53" s="321">
        <v>5784398</v>
      </c>
      <c r="AN53" s="322">
        <v>83477</v>
      </c>
      <c r="AO53" s="323">
        <v>-30.3</v>
      </c>
      <c r="AP53" s="324">
        <v>54225</v>
      </c>
      <c r="AQ53" s="325">
        <v>-15</v>
      </c>
      <c r="AR53" s="326">
        <v>-15.3</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530</v>
      </c>
      <c r="AM54" s="329">
        <v>2507383</v>
      </c>
      <c r="AN54" s="330">
        <v>36185</v>
      </c>
      <c r="AO54" s="331">
        <v>-56.5</v>
      </c>
      <c r="AP54" s="332">
        <v>27337</v>
      </c>
      <c r="AQ54" s="333">
        <v>-19.2</v>
      </c>
      <c r="AR54" s="334">
        <v>-37.299999999999997</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532</v>
      </c>
      <c r="AL55" s="313"/>
      <c r="AM55" s="321">
        <v>4390162</v>
      </c>
      <c r="AN55" s="322">
        <v>64482</v>
      </c>
      <c r="AO55" s="323">
        <v>-22.8</v>
      </c>
      <c r="AP55" s="324">
        <v>54016</v>
      </c>
      <c r="AQ55" s="325">
        <v>-0.4</v>
      </c>
      <c r="AR55" s="326">
        <v>-22.4</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530</v>
      </c>
      <c r="AM56" s="329">
        <v>2227808</v>
      </c>
      <c r="AN56" s="330">
        <v>32722</v>
      </c>
      <c r="AO56" s="331">
        <v>-9.6</v>
      </c>
      <c r="AP56" s="332">
        <v>28078</v>
      </c>
      <c r="AQ56" s="333">
        <v>2.7</v>
      </c>
      <c r="AR56" s="334">
        <v>-12.3</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533</v>
      </c>
      <c r="AL57" s="313"/>
      <c r="AM57" s="321">
        <v>4722600</v>
      </c>
      <c r="AN57" s="322">
        <v>70690</v>
      </c>
      <c r="AO57" s="323">
        <v>9.6</v>
      </c>
      <c r="AP57" s="324">
        <v>52786</v>
      </c>
      <c r="AQ57" s="325">
        <v>-2.2999999999999998</v>
      </c>
      <c r="AR57" s="326">
        <v>11.9</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530</v>
      </c>
      <c r="AM58" s="329">
        <v>2430975</v>
      </c>
      <c r="AN58" s="330">
        <v>36388</v>
      </c>
      <c r="AO58" s="331">
        <v>11.2</v>
      </c>
      <c r="AP58" s="332">
        <v>28742</v>
      </c>
      <c r="AQ58" s="333">
        <v>2.4</v>
      </c>
      <c r="AR58" s="334">
        <v>8.8000000000000007</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534</v>
      </c>
      <c r="AL59" s="313"/>
      <c r="AM59" s="321">
        <v>5397398</v>
      </c>
      <c r="AN59" s="322">
        <v>82413</v>
      </c>
      <c r="AO59" s="323">
        <v>16.600000000000001</v>
      </c>
      <c r="AP59" s="324">
        <v>58465</v>
      </c>
      <c r="AQ59" s="325">
        <v>10.8</v>
      </c>
      <c r="AR59" s="326">
        <v>5.8</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530</v>
      </c>
      <c r="AM60" s="329">
        <v>3950857</v>
      </c>
      <c r="AN60" s="330">
        <v>60326</v>
      </c>
      <c r="AO60" s="331">
        <v>65.8</v>
      </c>
      <c r="AP60" s="332">
        <v>34452</v>
      </c>
      <c r="AQ60" s="333">
        <v>19.899999999999999</v>
      </c>
      <c r="AR60" s="334">
        <v>45.9</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535</v>
      </c>
      <c r="AL61" s="335"/>
      <c r="AM61" s="336">
        <v>5745548</v>
      </c>
      <c r="AN61" s="337">
        <v>84162</v>
      </c>
      <c r="AO61" s="338">
        <v>8.6999999999999993</v>
      </c>
      <c r="AP61" s="339">
        <v>56661</v>
      </c>
      <c r="AQ61" s="340">
        <v>-0.9</v>
      </c>
      <c r="AR61" s="326">
        <v>9.6</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530</v>
      </c>
      <c r="AM62" s="329">
        <v>3394965</v>
      </c>
      <c r="AN62" s="330">
        <v>49760</v>
      </c>
      <c r="AO62" s="331">
        <v>17.3</v>
      </c>
      <c r="AP62" s="332">
        <v>30491</v>
      </c>
      <c r="AQ62" s="333">
        <v>0.3</v>
      </c>
      <c r="AR62" s="334">
        <v>17</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uvsnjdVWvCZ2gxpkNqXRMZT7Mz7STBSBPND+wceKb5tSCpyQkOSZ6fAoJFkLYIWvcn8/fTKBZevk+xkpP838uA==" saltValue="2JywxUJ177vLJyjX0HEKo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487</v>
      </c>
    </row>
    <row r="121" spans="125:125" ht="13.5" hidden="1" customHeight="1" x14ac:dyDescent="0.15">
      <c r="DU121" s="247"/>
    </row>
  </sheetData>
  <sheetProtection algorithmName="SHA-512" hashValue="3RppCloGw44Fs1mCrAdoHoGqlha044xtutI4tC8U1bKz9ueAGLwSqDrSjvZbhrp/+5CaGThQzZLg5Qyyat6DTQ==" saltValue="v2MM3k56OWqu3ATlPj1kQA=="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487</v>
      </c>
    </row>
  </sheetData>
  <sheetProtection algorithmName="SHA-512" hashValue="Wwep9Rge7yFfKWHgrl7Y4SQAcO/QbSQZycovl129SbrW7wiqYZmdqkzH29laxrUFTRSmg7Ht5RqEcgM998LPjA==" saltValue="u33JW9apMYIz23QijG0f0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537</v>
      </c>
      <c r="G46" s="8" t="s">
        <v>538</v>
      </c>
      <c r="H46" s="8" t="s">
        <v>539</v>
      </c>
      <c r="I46" s="8" t="s">
        <v>540</v>
      </c>
      <c r="J46" s="9" t="s">
        <v>541</v>
      </c>
    </row>
    <row r="47" spans="2:10" ht="57.75" customHeight="1" x14ac:dyDescent="0.15">
      <c r="B47" s="10"/>
      <c r="C47" s="1175" t="s">
        <v>3</v>
      </c>
      <c r="D47" s="1175"/>
      <c r="E47" s="1176"/>
      <c r="F47" s="11">
        <v>5.68</v>
      </c>
      <c r="G47" s="12">
        <v>6.01</v>
      </c>
      <c r="H47" s="12">
        <v>5.14</v>
      </c>
      <c r="I47" s="12">
        <v>5.75</v>
      </c>
      <c r="J47" s="13">
        <v>4.54</v>
      </c>
    </row>
    <row r="48" spans="2:10" ht="57.75" customHeight="1" x14ac:dyDescent="0.15">
      <c r="B48" s="14"/>
      <c r="C48" s="1177" t="s">
        <v>4</v>
      </c>
      <c r="D48" s="1177"/>
      <c r="E48" s="1178"/>
      <c r="F48" s="15">
        <v>8.34</v>
      </c>
      <c r="G48" s="16">
        <v>9.61</v>
      </c>
      <c r="H48" s="16">
        <v>8.02</v>
      </c>
      <c r="I48" s="16">
        <v>7.55</v>
      </c>
      <c r="J48" s="17">
        <v>6.84</v>
      </c>
    </row>
    <row r="49" spans="2:10" ht="57.75" customHeight="1" thickBot="1" x14ac:dyDescent="0.2">
      <c r="B49" s="18"/>
      <c r="C49" s="1179" t="s">
        <v>5</v>
      </c>
      <c r="D49" s="1179"/>
      <c r="E49" s="1180"/>
      <c r="F49" s="19" t="s">
        <v>542</v>
      </c>
      <c r="G49" s="20">
        <v>4.07</v>
      </c>
      <c r="H49" s="20" t="s">
        <v>543</v>
      </c>
      <c r="I49" s="20">
        <v>0.27</v>
      </c>
      <c r="J49" s="21" t="s">
        <v>544</v>
      </c>
    </row>
    <row r="50" spans="2:10" x14ac:dyDescent="0.15"/>
  </sheetData>
  <sheetProtection algorithmName="SHA-512" hashValue="pdqBzH5Naz8R2qxHRNRgBOSvmhP2IZS9xKMZuX1srIdnwS84RYQDWyeaVflOjs8KFpqGJ1QQ8w1JH33LjwMXOQ==" saltValue="+MHiwluE3R8DHfH8X3umg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537</v>
      </c>
      <c r="G33" s="29" t="s">
        <v>538</v>
      </c>
      <c r="H33" s="29" t="s">
        <v>539</v>
      </c>
      <c r="I33" s="29" t="s">
        <v>540</v>
      </c>
      <c r="J33" s="30" t="s">
        <v>541</v>
      </c>
      <c r="K33" s="22"/>
      <c r="L33" s="22"/>
      <c r="M33" s="22"/>
      <c r="N33" s="22"/>
      <c r="O33" s="22"/>
      <c r="P33" s="22"/>
    </row>
    <row r="34" spans="1:16" ht="39" customHeight="1" x14ac:dyDescent="0.15">
      <c r="A34" s="22"/>
      <c r="B34" s="31"/>
      <c r="C34" s="1187" t="s">
        <v>545</v>
      </c>
      <c r="D34" s="1187"/>
      <c r="E34" s="1188"/>
      <c r="F34" s="32">
        <v>0</v>
      </c>
      <c r="G34" s="33" t="s">
        <v>546</v>
      </c>
      <c r="H34" s="33" t="s">
        <v>547</v>
      </c>
      <c r="I34" s="33" t="s">
        <v>548</v>
      </c>
      <c r="J34" s="34" t="s">
        <v>549</v>
      </c>
      <c r="K34" s="22"/>
      <c r="L34" s="22"/>
      <c r="M34" s="22"/>
      <c r="N34" s="22"/>
      <c r="O34" s="22"/>
      <c r="P34" s="22"/>
    </row>
    <row r="35" spans="1:16" ht="39" customHeight="1" x14ac:dyDescent="0.15">
      <c r="A35" s="22"/>
      <c r="B35" s="35"/>
      <c r="C35" s="1181" t="s">
        <v>550</v>
      </c>
      <c r="D35" s="1182"/>
      <c r="E35" s="1183"/>
      <c r="F35" s="36">
        <v>10.34</v>
      </c>
      <c r="G35" s="37">
        <v>11.01</v>
      </c>
      <c r="H35" s="37">
        <v>11.84</v>
      </c>
      <c r="I35" s="37">
        <v>11.84</v>
      </c>
      <c r="J35" s="38">
        <v>10.47</v>
      </c>
      <c r="K35" s="22"/>
      <c r="L35" s="22"/>
      <c r="M35" s="22"/>
      <c r="N35" s="22"/>
      <c r="O35" s="22"/>
      <c r="P35" s="22"/>
    </row>
    <row r="36" spans="1:16" ht="39" customHeight="1" x14ac:dyDescent="0.15">
      <c r="A36" s="22"/>
      <c r="B36" s="35"/>
      <c r="C36" s="1181" t="s">
        <v>551</v>
      </c>
      <c r="D36" s="1182"/>
      <c r="E36" s="1183"/>
      <c r="F36" s="36">
        <v>8.3000000000000007</v>
      </c>
      <c r="G36" s="37">
        <v>9.57</v>
      </c>
      <c r="H36" s="37">
        <v>7.97</v>
      </c>
      <c r="I36" s="37">
        <v>7.44</v>
      </c>
      <c r="J36" s="38">
        <v>6.79</v>
      </c>
      <c r="K36" s="22"/>
      <c r="L36" s="22"/>
      <c r="M36" s="22"/>
      <c r="N36" s="22"/>
      <c r="O36" s="22"/>
      <c r="P36" s="22"/>
    </row>
    <row r="37" spans="1:16" ht="39" customHeight="1" x14ac:dyDescent="0.15">
      <c r="A37" s="22"/>
      <c r="B37" s="35"/>
      <c r="C37" s="1181" t="s">
        <v>552</v>
      </c>
      <c r="D37" s="1182"/>
      <c r="E37" s="1183"/>
      <c r="F37" s="36">
        <v>1.48</v>
      </c>
      <c r="G37" s="37">
        <v>1.98</v>
      </c>
      <c r="H37" s="37">
        <v>1.88</v>
      </c>
      <c r="I37" s="37">
        <v>1.44</v>
      </c>
      <c r="J37" s="38">
        <v>1.24</v>
      </c>
      <c r="K37" s="22"/>
      <c r="L37" s="22"/>
      <c r="M37" s="22"/>
      <c r="N37" s="22"/>
      <c r="O37" s="22"/>
      <c r="P37" s="22"/>
    </row>
    <row r="38" spans="1:16" ht="39" customHeight="1" x14ac:dyDescent="0.15">
      <c r="A38" s="22"/>
      <c r="B38" s="35"/>
      <c r="C38" s="1181" t="s">
        <v>553</v>
      </c>
      <c r="D38" s="1182"/>
      <c r="E38" s="1183"/>
      <c r="F38" s="36">
        <v>0.68</v>
      </c>
      <c r="G38" s="37">
        <v>1.1599999999999999</v>
      </c>
      <c r="H38" s="37">
        <v>0.64</v>
      </c>
      <c r="I38" s="37">
        <v>0.66</v>
      </c>
      <c r="J38" s="38">
        <v>0.75</v>
      </c>
      <c r="K38" s="22"/>
      <c r="L38" s="22"/>
      <c r="M38" s="22"/>
      <c r="N38" s="22"/>
      <c r="O38" s="22"/>
      <c r="P38" s="22"/>
    </row>
    <row r="39" spans="1:16" ht="39" customHeight="1" x14ac:dyDescent="0.15">
      <c r="A39" s="22"/>
      <c r="B39" s="35"/>
      <c r="C39" s="1181" t="s">
        <v>554</v>
      </c>
      <c r="D39" s="1182"/>
      <c r="E39" s="1183"/>
      <c r="F39" s="36">
        <v>0.71</v>
      </c>
      <c r="G39" s="37">
        <v>0.79</v>
      </c>
      <c r="H39" s="37">
        <v>0.79</v>
      </c>
      <c r="I39" s="37">
        <v>0.71</v>
      </c>
      <c r="J39" s="38">
        <v>0.55000000000000004</v>
      </c>
      <c r="K39" s="22"/>
      <c r="L39" s="22"/>
      <c r="M39" s="22"/>
      <c r="N39" s="22"/>
      <c r="O39" s="22"/>
      <c r="P39" s="22"/>
    </row>
    <row r="40" spans="1:16" ht="39" customHeight="1" x14ac:dyDescent="0.15">
      <c r="A40" s="22"/>
      <c r="B40" s="35"/>
      <c r="C40" s="1181" t="s">
        <v>555</v>
      </c>
      <c r="D40" s="1182"/>
      <c r="E40" s="1183"/>
      <c r="F40" s="36">
        <v>0.65</v>
      </c>
      <c r="G40" s="37">
        <v>0.36</v>
      </c>
      <c r="H40" s="37">
        <v>0.46</v>
      </c>
      <c r="I40" s="37">
        <v>0.04</v>
      </c>
      <c r="J40" s="38">
        <v>0.13</v>
      </c>
      <c r="K40" s="22"/>
      <c r="L40" s="22"/>
      <c r="M40" s="22"/>
      <c r="N40" s="22"/>
      <c r="O40" s="22"/>
      <c r="P40" s="22"/>
    </row>
    <row r="41" spans="1:16" ht="39" customHeight="1" x14ac:dyDescent="0.15">
      <c r="A41" s="22"/>
      <c r="B41" s="35"/>
      <c r="C41" s="1181" t="s">
        <v>556</v>
      </c>
      <c r="D41" s="1182"/>
      <c r="E41" s="1183"/>
      <c r="F41" s="36">
        <v>0.01</v>
      </c>
      <c r="G41" s="37">
        <v>0.01</v>
      </c>
      <c r="H41" s="37">
        <v>0.02</v>
      </c>
      <c r="I41" s="37">
        <v>0.02</v>
      </c>
      <c r="J41" s="38">
        <v>0.04</v>
      </c>
      <c r="K41" s="22"/>
      <c r="L41" s="22"/>
      <c r="M41" s="22"/>
      <c r="N41" s="22"/>
      <c r="O41" s="22"/>
      <c r="P41" s="22"/>
    </row>
    <row r="42" spans="1:16" ht="39" customHeight="1" x14ac:dyDescent="0.15">
      <c r="A42" s="22"/>
      <c r="B42" s="39"/>
      <c r="C42" s="1181" t="s">
        <v>557</v>
      </c>
      <c r="D42" s="1182"/>
      <c r="E42" s="1183"/>
      <c r="F42" s="36" t="s">
        <v>499</v>
      </c>
      <c r="G42" s="37" t="s">
        <v>499</v>
      </c>
      <c r="H42" s="37" t="s">
        <v>499</v>
      </c>
      <c r="I42" s="37" t="s">
        <v>499</v>
      </c>
      <c r="J42" s="38" t="s">
        <v>499</v>
      </c>
      <c r="K42" s="22"/>
      <c r="L42" s="22"/>
      <c r="M42" s="22"/>
      <c r="N42" s="22"/>
      <c r="O42" s="22"/>
      <c r="P42" s="22"/>
    </row>
    <row r="43" spans="1:16" ht="39" customHeight="1" thickBot="1" x14ac:dyDescent="0.2">
      <c r="A43" s="22"/>
      <c r="B43" s="40"/>
      <c r="C43" s="1184" t="s">
        <v>558</v>
      </c>
      <c r="D43" s="1185"/>
      <c r="E43" s="1186"/>
      <c r="F43" s="41">
        <v>0.05</v>
      </c>
      <c r="G43" s="42">
        <v>0.04</v>
      </c>
      <c r="H43" s="42">
        <v>0.05</v>
      </c>
      <c r="I43" s="42">
        <v>0.12</v>
      </c>
      <c r="J43" s="43">
        <v>0.06</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quNLNe5P6FrEWGLI6xLsixHmKB7QBxRg6Qm82V0sYW270d8AR4yL/SN32K98OVDTEcw/szeQPs/1fsqqvRPFEw==" saltValue="T7kPf+ZipOhx1Vakbq4PW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537</v>
      </c>
      <c r="L44" s="56" t="s">
        <v>538</v>
      </c>
      <c r="M44" s="56" t="s">
        <v>539</v>
      </c>
      <c r="N44" s="56" t="s">
        <v>540</v>
      </c>
      <c r="O44" s="57" t="s">
        <v>541</v>
      </c>
      <c r="P44" s="48"/>
      <c r="Q44" s="48"/>
      <c r="R44" s="48"/>
      <c r="S44" s="48"/>
      <c r="T44" s="48"/>
      <c r="U44" s="48"/>
    </row>
    <row r="45" spans="1:21" ht="30.75" customHeight="1" x14ac:dyDescent="0.15">
      <c r="A45" s="48"/>
      <c r="B45" s="1189" t="s">
        <v>9</v>
      </c>
      <c r="C45" s="1190"/>
      <c r="D45" s="58"/>
      <c r="E45" s="1195" t="s">
        <v>10</v>
      </c>
      <c r="F45" s="1195"/>
      <c r="G45" s="1195"/>
      <c r="H45" s="1195"/>
      <c r="I45" s="1195"/>
      <c r="J45" s="1196"/>
      <c r="K45" s="59">
        <v>3313</v>
      </c>
      <c r="L45" s="60">
        <v>3411</v>
      </c>
      <c r="M45" s="60">
        <v>3476</v>
      </c>
      <c r="N45" s="60">
        <v>3409</v>
      </c>
      <c r="O45" s="61">
        <v>3290</v>
      </c>
      <c r="P45" s="48"/>
      <c r="Q45" s="48"/>
      <c r="R45" s="48"/>
      <c r="S45" s="48"/>
      <c r="T45" s="48"/>
      <c r="U45" s="48"/>
    </row>
    <row r="46" spans="1:21" ht="30.75" customHeight="1" x14ac:dyDescent="0.15">
      <c r="A46" s="48"/>
      <c r="B46" s="1191"/>
      <c r="C46" s="1192"/>
      <c r="D46" s="62"/>
      <c r="E46" s="1197" t="s">
        <v>11</v>
      </c>
      <c r="F46" s="1197"/>
      <c r="G46" s="1197"/>
      <c r="H46" s="1197"/>
      <c r="I46" s="1197"/>
      <c r="J46" s="1198"/>
      <c r="K46" s="63" t="s">
        <v>499</v>
      </c>
      <c r="L46" s="64" t="s">
        <v>499</v>
      </c>
      <c r="M46" s="64" t="s">
        <v>499</v>
      </c>
      <c r="N46" s="64" t="s">
        <v>499</v>
      </c>
      <c r="O46" s="65" t="s">
        <v>499</v>
      </c>
      <c r="P46" s="48"/>
      <c r="Q46" s="48"/>
      <c r="R46" s="48"/>
      <c r="S46" s="48"/>
      <c r="T46" s="48"/>
      <c r="U46" s="48"/>
    </row>
    <row r="47" spans="1:21" ht="30.75" customHeight="1" x14ac:dyDescent="0.15">
      <c r="A47" s="48"/>
      <c r="B47" s="1191"/>
      <c r="C47" s="1192"/>
      <c r="D47" s="62"/>
      <c r="E47" s="1197" t="s">
        <v>12</v>
      </c>
      <c r="F47" s="1197"/>
      <c r="G47" s="1197"/>
      <c r="H47" s="1197"/>
      <c r="I47" s="1197"/>
      <c r="J47" s="1198"/>
      <c r="K47" s="63" t="s">
        <v>499</v>
      </c>
      <c r="L47" s="64" t="s">
        <v>499</v>
      </c>
      <c r="M47" s="64" t="s">
        <v>499</v>
      </c>
      <c r="N47" s="64" t="s">
        <v>499</v>
      </c>
      <c r="O47" s="65" t="s">
        <v>499</v>
      </c>
      <c r="P47" s="48"/>
      <c r="Q47" s="48"/>
      <c r="R47" s="48"/>
      <c r="S47" s="48"/>
      <c r="T47" s="48"/>
      <c r="U47" s="48"/>
    </row>
    <row r="48" spans="1:21" ht="30.75" customHeight="1" x14ac:dyDescent="0.15">
      <c r="A48" s="48"/>
      <c r="B48" s="1191"/>
      <c r="C48" s="1192"/>
      <c r="D48" s="62"/>
      <c r="E48" s="1197" t="s">
        <v>13</v>
      </c>
      <c r="F48" s="1197"/>
      <c r="G48" s="1197"/>
      <c r="H48" s="1197"/>
      <c r="I48" s="1197"/>
      <c r="J48" s="1198"/>
      <c r="K48" s="63">
        <v>1467</v>
      </c>
      <c r="L48" s="64">
        <v>1461</v>
      </c>
      <c r="M48" s="64">
        <v>1529</v>
      </c>
      <c r="N48" s="64">
        <v>1525</v>
      </c>
      <c r="O48" s="65">
        <v>1390</v>
      </c>
      <c r="P48" s="48"/>
      <c r="Q48" s="48"/>
      <c r="R48" s="48"/>
      <c r="S48" s="48"/>
      <c r="T48" s="48"/>
      <c r="U48" s="48"/>
    </row>
    <row r="49" spans="1:21" ht="30.75" customHeight="1" x14ac:dyDescent="0.15">
      <c r="A49" s="48"/>
      <c r="B49" s="1191"/>
      <c r="C49" s="1192"/>
      <c r="D49" s="62"/>
      <c r="E49" s="1197" t="s">
        <v>14</v>
      </c>
      <c r="F49" s="1197"/>
      <c r="G49" s="1197"/>
      <c r="H49" s="1197"/>
      <c r="I49" s="1197"/>
      <c r="J49" s="1198"/>
      <c r="K49" s="63" t="s">
        <v>499</v>
      </c>
      <c r="L49" s="64" t="s">
        <v>499</v>
      </c>
      <c r="M49" s="64" t="s">
        <v>499</v>
      </c>
      <c r="N49" s="64" t="s">
        <v>499</v>
      </c>
      <c r="O49" s="65" t="s">
        <v>499</v>
      </c>
      <c r="P49" s="48"/>
      <c r="Q49" s="48"/>
      <c r="R49" s="48"/>
      <c r="S49" s="48"/>
      <c r="T49" s="48"/>
      <c r="U49" s="48"/>
    </row>
    <row r="50" spans="1:21" ht="30.75" customHeight="1" x14ac:dyDescent="0.15">
      <c r="A50" s="48"/>
      <c r="B50" s="1191"/>
      <c r="C50" s="1192"/>
      <c r="D50" s="62"/>
      <c r="E50" s="1197" t="s">
        <v>15</v>
      </c>
      <c r="F50" s="1197"/>
      <c r="G50" s="1197"/>
      <c r="H50" s="1197"/>
      <c r="I50" s="1197"/>
      <c r="J50" s="1198"/>
      <c r="K50" s="63">
        <v>71</v>
      </c>
      <c r="L50" s="64">
        <v>7</v>
      </c>
      <c r="M50" s="64">
        <v>238</v>
      </c>
      <c r="N50" s="64">
        <v>238</v>
      </c>
      <c r="O50" s="65">
        <v>231</v>
      </c>
      <c r="P50" s="48"/>
      <c r="Q50" s="48"/>
      <c r="R50" s="48"/>
      <c r="S50" s="48"/>
      <c r="T50" s="48"/>
      <c r="U50" s="48"/>
    </row>
    <row r="51" spans="1:21" ht="30.75" customHeight="1" x14ac:dyDescent="0.15">
      <c r="A51" s="48"/>
      <c r="B51" s="1193"/>
      <c r="C51" s="1194"/>
      <c r="D51" s="66"/>
      <c r="E51" s="1197" t="s">
        <v>16</v>
      </c>
      <c r="F51" s="1197"/>
      <c r="G51" s="1197"/>
      <c r="H51" s="1197"/>
      <c r="I51" s="1197"/>
      <c r="J51" s="1198"/>
      <c r="K51" s="63" t="s">
        <v>499</v>
      </c>
      <c r="L51" s="64" t="s">
        <v>499</v>
      </c>
      <c r="M51" s="64" t="s">
        <v>499</v>
      </c>
      <c r="N51" s="64" t="s">
        <v>499</v>
      </c>
      <c r="O51" s="65" t="s">
        <v>499</v>
      </c>
      <c r="P51" s="48"/>
      <c r="Q51" s="48"/>
      <c r="R51" s="48"/>
      <c r="S51" s="48"/>
      <c r="T51" s="48"/>
      <c r="U51" s="48"/>
    </row>
    <row r="52" spans="1:21" ht="30.75" customHeight="1" x14ac:dyDescent="0.15">
      <c r="A52" s="48"/>
      <c r="B52" s="1199" t="s">
        <v>17</v>
      </c>
      <c r="C52" s="1200"/>
      <c r="D52" s="66"/>
      <c r="E52" s="1197" t="s">
        <v>18</v>
      </c>
      <c r="F52" s="1197"/>
      <c r="G52" s="1197"/>
      <c r="H52" s="1197"/>
      <c r="I52" s="1197"/>
      <c r="J52" s="1198"/>
      <c r="K52" s="63">
        <v>3380</v>
      </c>
      <c r="L52" s="64">
        <v>3287</v>
      </c>
      <c r="M52" s="64">
        <v>3276</v>
      </c>
      <c r="N52" s="64">
        <v>3334</v>
      </c>
      <c r="O52" s="65">
        <v>3356</v>
      </c>
      <c r="P52" s="48"/>
      <c r="Q52" s="48"/>
      <c r="R52" s="48"/>
      <c r="S52" s="48"/>
      <c r="T52" s="48"/>
      <c r="U52" s="48"/>
    </row>
    <row r="53" spans="1:21" ht="30.75" customHeight="1" thickBot="1" x14ac:dyDescent="0.2">
      <c r="A53" s="48"/>
      <c r="B53" s="1201" t="s">
        <v>19</v>
      </c>
      <c r="C53" s="1202"/>
      <c r="D53" s="67"/>
      <c r="E53" s="1203" t="s">
        <v>20</v>
      </c>
      <c r="F53" s="1203"/>
      <c r="G53" s="1203"/>
      <c r="H53" s="1203"/>
      <c r="I53" s="1203"/>
      <c r="J53" s="1204"/>
      <c r="K53" s="68">
        <v>1471</v>
      </c>
      <c r="L53" s="69">
        <v>1592</v>
      </c>
      <c r="M53" s="69">
        <v>1967</v>
      </c>
      <c r="N53" s="69">
        <v>1838</v>
      </c>
      <c r="O53" s="70">
        <v>1555</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559</v>
      </c>
      <c r="L57" s="81" t="s">
        <v>560</v>
      </c>
      <c r="M57" s="81" t="s">
        <v>561</v>
      </c>
      <c r="N57" s="81" t="s">
        <v>562</v>
      </c>
      <c r="O57" s="82" t="s">
        <v>563</v>
      </c>
      <c r="P57" s="48"/>
      <c r="Q57" s="48"/>
      <c r="R57" s="48"/>
      <c r="S57" s="48"/>
      <c r="T57" s="48"/>
      <c r="U57" s="48"/>
    </row>
    <row r="58" spans="1:21" ht="31.5" customHeight="1" x14ac:dyDescent="0.15">
      <c r="B58" s="1205" t="s">
        <v>24</v>
      </c>
      <c r="C58" s="1206"/>
      <c r="D58" s="1211" t="s">
        <v>25</v>
      </c>
      <c r="E58" s="1212"/>
      <c r="F58" s="1212"/>
      <c r="G58" s="1212"/>
      <c r="H58" s="1212"/>
      <c r="I58" s="1212"/>
      <c r="J58" s="1213"/>
      <c r="K58" s="83"/>
      <c r="L58" s="84"/>
      <c r="M58" s="84"/>
      <c r="N58" s="84"/>
      <c r="O58" s="85"/>
    </row>
    <row r="59" spans="1:21" ht="31.5" customHeight="1" x14ac:dyDescent="0.15">
      <c r="B59" s="1207"/>
      <c r="C59" s="1208"/>
      <c r="D59" s="1214" t="s">
        <v>26</v>
      </c>
      <c r="E59" s="1215"/>
      <c r="F59" s="1215"/>
      <c r="G59" s="1215"/>
      <c r="H59" s="1215"/>
      <c r="I59" s="1215"/>
      <c r="J59" s="1216"/>
      <c r="K59" s="86"/>
      <c r="L59" s="87"/>
      <c r="M59" s="87"/>
      <c r="N59" s="87"/>
      <c r="O59" s="88"/>
    </row>
    <row r="60" spans="1:21" ht="31.5" customHeight="1" thickBot="1" x14ac:dyDescent="0.2">
      <c r="B60" s="1209"/>
      <c r="C60" s="1210"/>
      <c r="D60" s="1217" t="s">
        <v>27</v>
      </c>
      <c r="E60" s="1218"/>
      <c r="F60" s="1218"/>
      <c r="G60" s="1218"/>
      <c r="H60" s="1218"/>
      <c r="I60" s="1218"/>
      <c r="J60" s="1219"/>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NPS2X9aEfU760/TdEqhtPViAnMLl5bt73sEM6Ip15KIsjIJG7EReAK5JmR/gdOIFjqK7d7GxlpOO+h3anl/A7w==" saltValue="wQDChcNWG8IiRcYsp9yX/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537</v>
      </c>
      <c r="J40" s="103" t="s">
        <v>538</v>
      </c>
      <c r="K40" s="103" t="s">
        <v>539</v>
      </c>
      <c r="L40" s="103" t="s">
        <v>540</v>
      </c>
      <c r="M40" s="104" t="s">
        <v>541</v>
      </c>
    </row>
    <row r="41" spans="2:13" ht="27.75" customHeight="1" x14ac:dyDescent="0.15">
      <c r="B41" s="1220" t="s">
        <v>30</v>
      </c>
      <c r="C41" s="1221"/>
      <c r="D41" s="105"/>
      <c r="E41" s="1226" t="s">
        <v>31</v>
      </c>
      <c r="F41" s="1226"/>
      <c r="G41" s="1226"/>
      <c r="H41" s="1227"/>
      <c r="I41" s="343">
        <v>33092</v>
      </c>
      <c r="J41" s="344">
        <v>32122</v>
      </c>
      <c r="K41" s="344">
        <v>30763</v>
      </c>
      <c r="L41" s="344">
        <v>30309</v>
      </c>
      <c r="M41" s="345">
        <v>30696</v>
      </c>
    </row>
    <row r="42" spans="2:13" ht="27.75" customHeight="1" x14ac:dyDescent="0.15">
      <c r="B42" s="1222"/>
      <c r="C42" s="1223"/>
      <c r="D42" s="106"/>
      <c r="E42" s="1228" t="s">
        <v>32</v>
      </c>
      <c r="F42" s="1228"/>
      <c r="G42" s="1228"/>
      <c r="H42" s="1229"/>
      <c r="I42" s="346">
        <v>2332</v>
      </c>
      <c r="J42" s="347">
        <v>2325</v>
      </c>
      <c r="K42" s="347">
        <v>2087</v>
      </c>
      <c r="L42" s="347">
        <v>1849</v>
      </c>
      <c r="M42" s="348">
        <v>1387</v>
      </c>
    </row>
    <row r="43" spans="2:13" ht="27.75" customHeight="1" x14ac:dyDescent="0.15">
      <c r="B43" s="1222"/>
      <c r="C43" s="1223"/>
      <c r="D43" s="106"/>
      <c r="E43" s="1228" t="s">
        <v>33</v>
      </c>
      <c r="F43" s="1228"/>
      <c r="G43" s="1228"/>
      <c r="H43" s="1229"/>
      <c r="I43" s="346">
        <v>20668</v>
      </c>
      <c r="J43" s="347">
        <v>20801</v>
      </c>
      <c r="K43" s="347">
        <v>20054</v>
      </c>
      <c r="L43" s="347">
        <v>20258</v>
      </c>
      <c r="M43" s="348">
        <v>20563</v>
      </c>
    </row>
    <row r="44" spans="2:13" ht="27.75" customHeight="1" x14ac:dyDescent="0.15">
      <c r="B44" s="1222"/>
      <c r="C44" s="1223"/>
      <c r="D44" s="106"/>
      <c r="E44" s="1228" t="s">
        <v>34</v>
      </c>
      <c r="F44" s="1228"/>
      <c r="G44" s="1228"/>
      <c r="H44" s="1229"/>
      <c r="I44" s="346" t="s">
        <v>499</v>
      </c>
      <c r="J44" s="347" t="s">
        <v>499</v>
      </c>
      <c r="K44" s="347" t="s">
        <v>499</v>
      </c>
      <c r="L44" s="347" t="s">
        <v>499</v>
      </c>
      <c r="M44" s="348" t="s">
        <v>499</v>
      </c>
    </row>
    <row r="45" spans="2:13" ht="27.75" customHeight="1" x14ac:dyDescent="0.15">
      <c r="B45" s="1222"/>
      <c r="C45" s="1223"/>
      <c r="D45" s="106"/>
      <c r="E45" s="1228" t="s">
        <v>35</v>
      </c>
      <c r="F45" s="1228"/>
      <c r="G45" s="1228"/>
      <c r="H45" s="1229"/>
      <c r="I45" s="346">
        <v>5836</v>
      </c>
      <c r="J45" s="347">
        <v>5838</v>
      </c>
      <c r="K45" s="347">
        <v>6130</v>
      </c>
      <c r="L45" s="347">
        <v>6414</v>
      </c>
      <c r="M45" s="348">
        <v>6868</v>
      </c>
    </row>
    <row r="46" spans="2:13" ht="27.75" customHeight="1" x14ac:dyDescent="0.15">
      <c r="B46" s="1222"/>
      <c r="C46" s="1223"/>
      <c r="D46" s="107"/>
      <c r="E46" s="1228" t="s">
        <v>36</v>
      </c>
      <c r="F46" s="1228"/>
      <c r="G46" s="1228"/>
      <c r="H46" s="1229"/>
      <c r="I46" s="346" t="s">
        <v>499</v>
      </c>
      <c r="J46" s="347" t="s">
        <v>499</v>
      </c>
      <c r="K46" s="347" t="s">
        <v>499</v>
      </c>
      <c r="L46" s="347" t="s">
        <v>499</v>
      </c>
      <c r="M46" s="348" t="s">
        <v>499</v>
      </c>
    </row>
    <row r="47" spans="2:13" ht="27.75" customHeight="1" x14ac:dyDescent="0.15">
      <c r="B47" s="1222"/>
      <c r="C47" s="1223"/>
      <c r="D47" s="108"/>
      <c r="E47" s="1230" t="s">
        <v>37</v>
      </c>
      <c r="F47" s="1231"/>
      <c r="G47" s="1231"/>
      <c r="H47" s="1232"/>
      <c r="I47" s="346" t="s">
        <v>499</v>
      </c>
      <c r="J47" s="347" t="s">
        <v>499</v>
      </c>
      <c r="K47" s="347" t="s">
        <v>499</v>
      </c>
      <c r="L47" s="347" t="s">
        <v>499</v>
      </c>
      <c r="M47" s="348" t="s">
        <v>499</v>
      </c>
    </row>
    <row r="48" spans="2:13" ht="27.75" customHeight="1" x14ac:dyDescent="0.15">
      <c r="B48" s="1222"/>
      <c r="C48" s="1223"/>
      <c r="D48" s="106"/>
      <c r="E48" s="1228" t="s">
        <v>38</v>
      </c>
      <c r="F48" s="1228"/>
      <c r="G48" s="1228"/>
      <c r="H48" s="1229"/>
      <c r="I48" s="346" t="s">
        <v>499</v>
      </c>
      <c r="J48" s="347" t="s">
        <v>499</v>
      </c>
      <c r="K48" s="347" t="s">
        <v>499</v>
      </c>
      <c r="L48" s="347" t="s">
        <v>499</v>
      </c>
      <c r="M48" s="348" t="s">
        <v>499</v>
      </c>
    </row>
    <row r="49" spans="2:13" ht="27.75" customHeight="1" x14ac:dyDescent="0.15">
      <c r="B49" s="1224"/>
      <c r="C49" s="1225"/>
      <c r="D49" s="106"/>
      <c r="E49" s="1228" t="s">
        <v>39</v>
      </c>
      <c r="F49" s="1228"/>
      <c r="G49" s="1228"/>
      <c r="H49" s="1229"/>
      <c r="I49" s="346" t="s">
        <v>499</v>
      </c>
      <c r="J49" s="347" t="s">
        <v>499</v>
      </c>
      <c r="K49" s="347" t="s">
        <v>499</v>
      </c>
      <c r="L49" s="347" t="s">
        <v>499</v>
      </c>
      <c r="M49" s="348" t="s">
        <v>499</v>
      </c>
    </row>
    <row r="50" spans="2:13" ht="27.75" customHeight="1" x14ac:dyDescent="0.15">
      <c r="B50" s="1233" t="s">
        <v>40</v>
      </c>
      <c r="C50" s="1234"/>
      <c r="D50" s="109"/>
      <c r="E50" s="1228" t="s">
        <v>41</v>
      </c>
      <c r="F50" s="1228"/>
      <c r="G50" s="1228"/>
      <c r="H50" s="1229"/>
      <c r="I50" s="346">
        <v>7231</v>
      </c>
      <c r="J50" s="347">
        <v>7206</v>
      </c>
      <c r="K50" s="347">
        <v>6580</v>
      </c>
      <c r="L50" s="347">
        <v>6659</v>
      </c>
      <c r="M50" s="348">
        <v>6336</v>
      </c>
    </row>
    <row r="51" spans="2:13" ht="27.75" customHeight="1" x14ac:dyDescent="0.15">
      <c r="B51" s="1222"/>
      <c r="C51" s="1223"/>
      <c r="D51" s="106"/>
      <c r="E51" s="1228" t="s">
        <v>42</v>
      </c>
      <c r="F51" s="1228"/>
      <c r="G51" s="1228"/>
      <c r="H51" s="1229"/>
      <c r="I51" s="346">
        <v>887</v>
      </c>
      <c r="J51" s="347">
        <v>784</v>
      </c>
      <c r="K51" s="347">
        <v>974</v>
      </c>
      <c r="L51" s="347">
        <v>851</v>
      </c>
      <c r="M51" s="348">
        <v>675</v>
      </c>
    </row>
    <row r="52" spans="2:13" ht="27.75" customHeight="1" x14ac:dyDescent="0.15">
      <c r="B52" s="1224"/>
      <c r="C52" s="1225"/>
      <c r="D52" s="106"/>
      <c r="E52" s="1228" t="s">
        <v>43</v>
      </c>
      <c r="F52" s="1228"/>
      <c r="G52" s="1228"/>
      <c r="H52" s="1229"/>
      <c r="I52" s="346">
        <v>37465</v>
      </c>
      <c r="J52" s="347">
        <v>37219</v>
      </c>
      <c r="K52" s="347">
        <v>36886</v>
      </c>
      <c r="L52" s="347">
        <v>36510</v>
      </c>
      <c r="M52" s="348">
        <v>35943</v>
      </c>
    </row>
    <row r="53" spans="2:13" ht="27.75" customHeight="1" thickBot="1" x14ac:dyDescent="0.2">
      <c r="B53" s="1235" t="s">
        <v>19</v>
      </c>
      <c r="C53" s="1236"/>
      <c r="D53" s="110"/>
      <c r="E53" s="1237" t="s">
        <v>44</v>
      </c>
      <c r="F53" s="1237"/>
      <c r="G53" s="1237"/>
      <c r="H53" s="1238"/>
      <c r="I53" s="349">
        <v>16346</v>
      </c>
      <c r="J53" s="350">
        <v>15876</v>
      </c>
      <c r="K53" s="350">
        <v>14595</v>
      </c>
      <c r="L53" s="350">
        <v>14810</v>
      </c>
      <c r="M53" s="351">
        <v>16560</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9NERdxh8jy8FlLrEZSZc+0KL7g0GwazD197qRQu1BdIZtqKEbgh26uQ/GJ7pjOFzYrRZIfoTtz+tbR/gMR7s5g==" saltValue="iiLSsGfmRmBqmUaDqZzb5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B1:W64"/>
  <sheetViews>
    <sheetView showGridLines="0" zoomScaleNormal="10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539</v>
      </c>
      <c r="G54" s="119" t="s">
        <v>540</v>
      </c>
      <c r="H54" s="120" t="s">
        <v>541</v>
      </c>
    </row>
    <row r="55" spans="2:8" ht="52.5" customHeight="1" x14ac:dyDescent="0.15">
      <c r="B55" s="121"/>
      <c r="C55" s="1247" t="s">
        <v>46</v>
      </c>
      <c r="D55" s="1247"/>
      <c r="E55" s="1248"/>
      <c r="F55" s="352">
        <v>1122</v>
      </c>
      <c r="G55" s="352">
        <v>1269</v>
      </c>
      <c r="H55" s="353">
        <v>1014</v>
      </c>
    </row>
    <row r="56" spans="2:8" ht="52.5" customHeight="1" x14ac:dyDescent="0.15">
      <c r="B56" s="122"/>
      <c r="C56" s="1249" t="s">
        <v>47</v>
      </c>
      <c r="D56" s="1249"/>
      <c r="E56" s="1250"/>
      <c r="F56" s="354">
        <v>696</v>
      </c>
      <c r="G56" s="354">
        <v>791</v>
      </c>
      <c r="H56" s="355">
        <v>813</v>
      </c>
    </row>
    <row r="57" spans="2:8" ht="53.25" customHeight="1" x14ac:dyDescent="0.15">
      <c r="B57" s="122"/>
      <c r="C57" s="1251" t="s">
        <v>48</v>
      </c>
      <c r="D57" s="1251"/>
      <c r="E57" s="1252"/>
      <c r="F57" s="356">
        <v>5019</v>
      </c>
      <c r="G57" s="356">
        <v>4692</v>
      </c>
      <c r="H57" s="357">
        <v>4491</v>
      </c>
    </row>
    <row r="58" spans="2:8" ht="45.75" customHeight="1" x14ac:dyDescent="0.15">
      <c r="B58" s="123"/>
      <c r="C58" s="1239" t="s">
        <v>570</v>
      </c>
      <c r="D58" s="1240"/>
      <c r="E58" s="1241"/>
      <c r="F58" s="358">
        <v>2039</v>
      </c>
      <c r="G58" s="358">
        <v>1970</v>
      </c>
      <c r="H58" s="359">
        <v>1942</v>
      </c>
    </row>
    <row r="59" spans="2:8" ht="45.75" customHeight="1" x14ac:dyDescent="0.15">
      <c r="B59" s="123"/>
      <c r="C59" s="1239" t="s">
        <v>571</v>
      </c>
      <c r="D59" s="1240"/>
      <c r="E59" s="1241"/>
      <c r="F59" s="358">
        <v>1224</v>
      </c>
      <c r="G59" s="358">
        <v>1090</v>
      </c>
      <c r="H59" s="359">
        <v>1022</v>
      </c>
    </row>
    <row r="60" spans="2:8" ht="45.75" customHeight="1" x14ac:dyDescent="0.15">
      <c r="B60" s="123"/>
      <c r="C60" s="1239" t="s">
        <v>572</v>
      </c>
      <c r="D60" s="1240"/>
      <c r="E60" s="1241"/>
      <c r="F60" s="358">
        <v>690</v>
      </c>
      <c r="G60" s="358">
        <v>691</v>
      </c>
      <c r="H60" s="359">
        <v>703</v>
      </c>
    </row>
    <row r="61" spans="2:8" ht="45.75" customHeight="1" x14ac:dyDescent="0.15">
      <c r="B61" s="123"/>
      <c r="C61" s="1239" t="s">
        <v>573</v>
      </c>
      <c r="D61" s="1240"/>
      <c r="E61" s="1241"/>
      <c r="F61" s="358">
        <v>195</v>
      </c>
      <c r="G61" s="358">
        <v>195</v>
      </c>
      <c r="H61" s="359">
        <v>179</v>
      </c>
    </row>
    <row r="62" spans="2:8" ht="45.75" customHeight="1" thickBot="1" x14ac:dyDescent="0.2">
      <c r="B62" s="124"/>
      <c r="C62" s="1242" t="s">
        <v>574</v>
      </c>
      <c r="D62" s="1243"/>
      <c r="E62" s="1244"/>
      <c r="F62" s="360">
        <v>263</v>
      </c>
      <c r="G62" s="360">
        <v>208</v>
      </c>
      <c r="H62" s="361">
        <v>131</v>
      </c>
    </row>
    <row r="63" spans="2:8" ht="52.5" customHeight="1" thickBot="1" x14ac:dyDescent="0.2">
      <c r="B63" s="125"/>
      <c r="C63" s="1245" t="s">
        <v>49</v>
      </c>
      <c r="D63" s="1245"/>
      <c r="E63" s="1246"/>
      <c r="F63" s="362">
        <v>6838</v>
      </c>
      <c r="G63" s="362">
        <v>6751</v>
      </c>
      <c r="H63" s="363">
        <v>6317</v>
      </c>
    </row>
    <row r="64" spans="2:8" x14ac:dyDescent="0.15"/>
  </sheetData>
  <sheetProtection algorithmName="SHA-512" hashValue="abkS0ufcdlDaImRvedKPxCfm927SPquvqxUKghr4my2xtSUFIzousRE6Cac8b+2fJ8nk2jmz7p1um3Mv8xWSfg==" saltValue="Ag7YVmWc5gfanfuWCRypa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578</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579</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6" t="s">
        <v>587</v>
      </c>
      <c r="AO43" s="1267"/>
      <c r="AP43" s="1267"/>
      <c r="AQ43" s="1267"/>
      <c r="AR43" s="1267"/>
      <c r="AS43" s="1267"/>
      <c r="AT43" s="1267"/>
      <c r="AU43" s="1267"/>
      <c r="AV43" s="1267"/>
      <c r="AW43" s="1267"/>
      <c r="AX43" s="1267"/>
      <c r="AY43" s="1267"/>
      <c r="AZ43" s="1267"/>
      <c r="BA43" s="1267"/>
      <c r="BB43" s="1267"/>
      <c r="BC43" s="1267"/>
      <c r="BD43" s="1267"/>
      <c r="BE43" s="1267"/>
      <c r="BF43" s="1267"/>
      <c r="BG43" s="1267"/>
      <c r="BH43" s="1267"/>
      <c r="BI43" s="1267"/>
      <c r="BJ43" s="1267"/>
      <c r="BK43" s="1267"/>
      <c r="BL43" s="1267"/>
      <c r="BM43" s="1267"/>
      <c r="BN43" s="1267"/>
      <c r="BO43" s="1267"/>
      <c r="BP43" s="1267"/>
      <c r="BQ43" s="1267"/>
      <c r="BR43" s="1267"/>
      <c r="BS43" s="1267"/>
      <c r="BT43" s="1267"/>
      <c r="BU43" s="1267"/>
      <c r="BV43" s="1267"/>
      <c r="BW43" s="1267"/>
      <c r="BX43" s="1267"/>
      <c r="BY43" s="1267"/>
      <c r="BZ43" s="1267"/>
      <c r="CA43" s="1267"/>
      <c r="CB43" s="1267"/>
      <c r="CC43" s="1267"/>
      <c r="CD43" s="1267"/>
      <c r="CE43" s="1267"/>
      <c r="CF43" s="1267"/>
      <c r="CG43" s="1267"/>
      <c r="CH43" s="1267"/>
      <c r="CI43" s="1267"/>
      <c r="CJ43" s="1267"/>
      <c r="CK43" s="1267"/>
      <c r="CL43" s="1267"/>
      <c r="CM43" s="1267"/>
      <c r="CN43" s="1267"/>
      <c r="CO43" s="1267"/>
      <c r="CP43" s="1267"/>
      <c r="CQ43" s="1267"/>
      <c r="CR43" s="1267"/>
      <c r="CS43" s="1267"/>
      <c r="CT43" s="1267"/>
      <c r="CU43" s="1267"/>
      <c r="CV43" s="1267"/>
      <c r="CW43" s="1267"/>
      <c r="CX43" s="1267"/>
      <c r="CY43" s="1267"/>
      <c r="CZ43" s="1267"/>
      <c r="DA43" s="1267"/>
      <c r="DB43" s="1267"/>
      <c r="DC43" s="1268"/>
    </row>
    <row r="44" spans="2:109" x14ac:dyDescent="0.15">
      <c r="B44" s="372"/>
      <c r="AN44" s="1269"/>
      <c r="AO44" s="1270"/>
      <c r="AP44" s="1270"/>
      <c r="AQ44" s="1270"/>
      <c r="AR44" s="1270"/>
      <c r="AS44" s="1270"/>
      <c r="AT44" s="1270"/>
      <c r="AU44" s="1270"/>
      <c r="AV44" s="1270"/>
      <c r="AW44" s="1270"/>
      <c r="AX44" s="1270"/>
      <c r="AY44" s="1270"/>
      <c r="AZ44" s="1270"/>
      <c r="BA44" s="1270"/>
      <c r="BB44" s="1270"/>
      <c r="BC44" s="1270"/>
      <c r="BD44" s="1270"/>
      <c r="BE44" s="1270"/>
      <c r="BF44" s="1270"/>
      <c r="BG44" s="1270"/>
      <c r="BH44" s="1270"/>
      <c r="BI44" s="1270"/>
      <c r="BJ44" s="1270"/>
      <c r="BK44" s="1270"/>
      <c r="BL44" s="1270"/>
      <c r="BM44" s="1270"/>
      <c r="BN44" s="1270"/>
      <c r="BO44" s="1270"/>
      <c r="BP44" s="1270"/>
      <c r="BQ44" s="1270"/>
      <c r="BR44" s="1270"/>
      <c r="BS44" s="1270"/>
      <c r="BT44" s="1270"/>
      <c r="BU44" s="1270"/>
      <c r="BV44" s="1270"/>
      <c r="BW44" s="1270"/>
      <c r="BX44" s="1270"/>
      <c r="BY44" s="1270"/>
      <c r="BZ44" s="1270"/>
      <c r="CA44" s="1270"/>
      <c r="CB44" s="1270"/>
      <c r="CC44" s="1270"/>
      <c r="CD44" s="1270"/>
      <c r="CE44" s="1270"/>
      <c r="CF44" s="1270"/>
      <c r="CG44" s="1270"/>
      <c r="CH44" s="1270"/>
      <c r="CI44" s="1270"/>
      <c r="CJ44" s="1270"/>
      <c r="CK44" s="1270"/>
      <c r="CL44" s="1270"/>
      <c r="CM44" s="1270"/>
      <c r="CN44" s="1270"/>
      <c r="CO44" s="1270"/>
      <c r="CP44" s="1270"/>
      <c r="CQ44" s="1270"/>
      <c r="CR44" s="1270"/>
      <c r="CS44" s="1270"/>
      <c r="CT44" s="1270"/>
      <c r="CU44" s="1270"/>
      <c r="CV44" s="1270"/>
      <c r="CW44" s="1270"/>
      <c r="CX44" s="1270"/>
      <c r="CY44" s="1270"/>
      <c r="CZ44" s="1270"/>
      <c r="DA44" s="1270"/>
      <c r="DB44" s="1270"/>
      <c r="DC44" s="1271"/>
    </row>
    <row r="45" spans="2:109" x14ac:dyDescent="0.15">
      <c r="B45" s="372"/>
      <c r="AN45" s="1269"/>
      <c r="AO45" s="1270"/>
      <c r="AP45" s="1270"/>
      <c r="AQ45" s="1270"/>
      <c r="AR45" s="1270"/>
      <c r="AS45" s="1270"/>
      <c r="AT45" s="1270"/>
      <c r="AU45" s="1270"/>
      <c r="AV45" s="1270"/>
      <c r="AW45" s="1270"/>
      <c r="AX45" s="1270"/>
      <c r="AY45" s="1270"/>
      <c r="AZ45" s="1270"/>
      <c r="BA45" s="1270"/>
      <c r="BB45" s="1270"/>
      <c r="BC45" s="1270"/>
      <c r="BD45" s="1270"/>
      <c r="BE45" s="1270"/>
      <c r="BF45" s="1270"/>
      <c r="BG45" s="1270"/>
      <c r="BH45" s="1270"/>
      <c r="BI45" s="1270"/>
      <c r="BJ45" s="1270"/>
      <c r="BK45" s="1270"/>
      <c r="BL45" s="1270"/>
      <c r="BM45" s="1270"/>
      <c r="BN45" s="1270"/>
      <c r="BO45" s="1270"/>
      <c r="BP45" s="1270"/>
      <c r="BQ45" s="1270"/>
      <c r="BR45" s="1270"/>
      <c r="BS45" s="1270"/>
      <c r="BT45" s="1270"/>
      <c r="BU45" s="1270"/>
      <c r="BV45" s="1270"/>
      <c r="BW45" s="1270"/>
      <c r="BX45" s="1270"/>
      <c r="BY45" s="1270"/>
      <c r="BZ45" s="1270"/>
      <c r="CA45" s="1270"/>
      <c r="CB45" s="1270"/>
      <c r="CC45" s="1270"/>
      <c r="CD45" s="1270"/>
      <c r="CE45" s="1270"/>
      <c r="CF45" s="1270"/>
      <c r="CG45" s="1270"/>
      <c r="CH45" s="1270"/>
      <c r="CI45" s="1270"/>
      <c r="CJ45" s="1270"/>
      <c r="CK45" s="1270"/>
      <c r="CL45" s="1270"/>
      <c r="CM45" s="1270"/>
      <c r="CN45" s="1270"/>
      <c r="CO45" s="1270"/>
      <c r="CP45" s="1270"/>
      <c r="CQ45" s="1270"/>
      <c r="CR45" s="1270"/>
      <c r="CS45" s="1270"/>
      <c r="CT45" s="1270"/>
      <c r="CU45" s="1270"/>
      <c r="CV45" s="1270"/>
      <c r="CW45" s="1270"/>
      <c r="CX45" s="1270"/>
      <c r="CY45" s="1270"/>
      <c r="CZ45" s="1270"/>
      <c r="DA45" s="1270"/>
      <c r="DB45" s="1270"/>
      <c r="DC45" s="1271"/>
    </row>
    <row r="46" spans="2:109" x14ac:dyDescent="0.15">
      <c r="B46" s="372"/>
      <c r="AN46" s="1269"/>
      <c r="AO46" s="1270"/>
      <c r="AP46" s="1270"/>
      <c r="AQ46" s="1270"/>
      <c r="AR46" s="1270"/>
      <c r="AS46" s="1270"/>
      <c r="AT46" s="1270"/>
      <c r="AU46" s="1270"/>
      <c r="AV46" s="1270"/>
      <c r="AW46" s="1270"/>
      <c r="AX46" s="1270"/>
      <c r="AY46" s="1270"/>
      <c r="AZ46" s="1270"/>
      <c r="BA46" s="1270"/>
      <c r="BB46" s="1270"/>
      <c r="BC46" s="1270"/>
      <c r="BD46" s="1270"/>
      <c r="BE46" s="1270"/>
      <c r="BF46" s="1270"/>
      <c r="BG46" s="1270"/>
      <c r="BH46" s="1270"/>
      <c r="BI46" s="1270"/>
      <c r="BJ46" s="1270"/>
      <c r="BK46" s="1270"/>
      <c r="BL46" s="1270"/>
      <c r="BM46" s="1270"/>
      <c r="BN46" s="1270"/>
      <c r="BO46" s="1270"/>
      <c r="BP46" s="1270"/>
      <c r="BQ46" s="1270"/>
      <c r="BR46" s="1270"/>
      <c r="BS46" s="1270"/>
      <c r="BT46" s="1270"/>
      <c r="BU46" s="1270"/>
      <c r="BV46" s="1270"/>
      <c r="BW46" s="1270"/>
      <c r="BX46" s="1270"/>
      <c r="BY46" s="1270"/>
      <c r="BZ46" s="1270"/>
      <c r="CA46" s="1270"/>
      <c r="CB46" s="1270"/>
      <c r="CC46" s="1270"/>
      <c r="CD46" s="1270"/>
      <c r="CE46" s="1270"/>
      <c r="CF46" s="1270"/>
      <c r="CG46" s="1270"/>
      <c r="CH46" s="1270"/>
      <c r="CI46" s="1270"/>
      <c r="CJ46" s="1270"/>
      <c r="CK46" s="1270"/>
      <c r="CL46" s="1270"/>
      <c r="CM46" s="1270"/>
      <c r="CN46" s="1270"/>
      <c r="CO46" s="1270"/>
      <c r="CP46" s="1270"/>
      <c r="CQ46" s="1270"/>
      <c r="CR46" s="1270"/>
      <c r="CS46" s="1270"/>
      <c r="CT46" s="1270"/>
      <c r="CU46" s="1270"/>
      <c r="CV46" s="1270"/>
      <c r="CW46" s="1270"/>
      <c r="CX46" s="1270"/>
      <c r="CY46" s="1270"/>
      <c r="CZ46" s="1270"/>
      <c r="DA46" s="1270"/>
      <c r="DB46" s="1270"/>
      <c r="DC46" s="1271"/>
    </row>
    <row r="47" spans="2:109" x14ac:dyDescent="0.15">
      <c r="B47" s="372"/>
      <c r="AN47" s="1272"/>
      <c r="AO47" s="1273"/>
      <c r="AP47" s="1273"/>
      <c r="AQ47" s="1273"/>
      <c r="AR47" s="1273"/>
      <c r="AS47" s="1273"/>
      <c r="AT47" s="1273"/>
      <c r="AU47" s="1273"/>
      <c r="AV47" s="1273"/>
      <c r="AW47" s="1273"/>
      <c r="AX47" s="1273"/>
      <c r="AY47" s="1273"/>
      <c r="AZ47" s="1273"/>
      <c r="BA47" s="1273"/>
      <c r="BB47" s="1273"/>
      <c r="BC47" s="1273"/>
      <c r="BD47" s="1273"/>
      <c r="BE47" s="1273"/>
      <c r="BF47" s="1273"/>
      <c r="BG47" s="1273"/>
      <c r="BH47" s="1273"/>
      <c r="BI47" s="1273"/>
      <c r="BJ47" s="1273"/>
      <c r="BK47" s="1273"/>
      <c r="BL47" s="1273"/>
      <c r="BM47" s="1273"/>
      <c r="BN47" s="1273"/>
      <c r="BO47" s="1273"/>
      <c r="BP47" s="1273"/>
      <c r="BQ47" s="1273"/>
      <c r="BR47" s="1273"/>
      <c r="BS47" s="1273"/>
      <c r="BT47" s="1273"/>
      <c r="BU47" s="1273"/>
      <c r="BV47" s="1273"/>
      <c r="BW47" s="1273"/>
      <c r="BX47" s="1273"/>
      <c r="BY47" s="1273"/>
      <c r="BZ47" s="1273"/>
      <c r="CA47" s="1273"/>
      <c r="CB47" s="1273"/>
      <c r="CC47" s="1273"/>
      <c r="CD47" s="1273"/>
      <c r="CE47" s="1273"/>
      <c r="CF47" s="1273"/>
      <c r="CG47" s="1273"/>
      <c r="CH47" s="1273"/>
      <c r="CI47" s="1273"/>
      <c r="CJ47" s="1273"/>
      <c r="CK47" s="1273"/>
      <c r="CL47" s="1273"/>
      <c r="CM47" s="1273"/>
      <c r="CN47" s="1273"/>
      <c r="CO47" s="1273"/>
      <c r="CP47" s="1273"/>
      <c r="CQ47" s="1273"/>
      <c r="CR47" s="1273"/>
      <c r="CS47" s="1273"/>
      <c r="CT47" s="1273"/>
      <c r="CU47" s="1273"/>
      <c r="CV47" s="1273"/>
      <c r="CW47" s="1273"/>
      <c r="CX47" s="1273"/>
      <c r="CY47" s="1273"/>
      <c r="CZ47" s="1273"/>
      <c r="DA47" s="1273"/>
      <c r="DB47" s="1273"/>
      <c r="DC47" s="1274"/>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580</v>
      </c>
    </row>
    <row r="50" spans="1:109" x14ac:dyDescent="0.15">
      <c r="B50" s="372"/>
      <c r="G50" s="1253"/>
      <c r="H50" s="1253"/>
      <c r="I50" s="1253"/>
      <c r="J50" s="1253"/>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9" t="s">
        <v>537</v>
      </c>
      <c r="BQ50" s="1259"/>
      <c r="BR50" s="1259"/>
      <c r="BS50" s="1259"/>
      <c r="BT50" s="1259"/>
      <c r="BU50" s="1259"/>
      <c r="BV50" s="1259"/>
      <c r="BW50" s="1259"/>
      <c r="BX50" s="1259" t="s">
        <v>538</v>
      </c>
      <c r="BY50" s="1259"/>
      <c r="BZ50" s="1259"/>
      <c r="CA50" s="1259"/>
      <c r="CB50" s="1259"/>
      <c r="CC50" s="1259"/>
      <c r="CD50" s="1259"/>
      <c r="CE50" s="1259"/>
      <c r="CF50" s="1259" t="s">
        <v>539</v>
      </c>
      <c r="CG50" s="1259"/>
      <c r="CH50" s="1259"/>
      <c r="CI50" s="1259"/>
      <c r="CJ50" s="1259"/>
      <c r="CK50" s="1259"/>
      <c r="CL50" s="1259"/>
      <c r="CM50" s="1259"/>
      <c r="CN50" s="1259" t="s">
        <v>540</v>
      </c>
      <c r="CO50" s="1259"/>
      <c r="CP50" s="1259"/>
      <c r="CQ50" s="1259"/>
      <c r="CR50" s="1259"/>
      <c r="CS50" s="1259"/>
      <c r="CT50" s="1259"/>
      <c r="CU50" s="1259"/>
      <c r="CV50" s="1259" t="s">
        <v>541</v>
      </c>
      <c r="CW50" s="1259"/>
      <c r="CX50" s="1259"/>
      <c r="CY50" s="1259"/>
      <c r="CZ50" s="1259"/>
      <c r="DA50" s="1259"/>
      <c r="DB50" s="1259"/>
      <c r="DC50" s="1259"/>
    </row>
    <row r="51" spans="1:109" ht="13.5" customHeight="1" x14ac:dyDescent="0.15">
      <c r="B51" s="372"/>
      <c r="G51" s="1261"/>
      <c r="H51" s="1261"/>
      <c r="I51" s="1265"/>
      <c r="J51" s="1265"/>
      <c r="K51" s="1260"/>
      <c r="L51" s="1260"/>
      <c r="M51" s="1260"/>
      <c r="N51" s="1260"/>
      <c r="AM51" s="381"/>
      <c r="AN51" s="1258" t="s">
        <v>581</v>
      </c>
      <c r="AO51" s="1258"/>
      <c r="AP51" s="1258"/>
      <c r="AQ51" s="1258"/>
      <c r="AR51" s="1258"/>
      <c r="AS51" s="1258"/>
      <c r="AT51" s="1258"/>
      <c r="AU51" s="1258"/>
      <c r="AV51" s="1258"/>
      <c r="AW51" s="1258"/>
      <c r="AX51" s="1258"/>
      <c r="AY51" s="1258"/>
      <c r="AZ51" s="1258"/>
      <c r="BA51" s="1258"/>
      <c r="BB51" s="1258" t="s">
        <v>582</v>
      </c>
      <c r="BC51" s="1258"/>
      <c r="BD51" s="1258"/>
      <c r="BE51" s="1258"/>
      <c r="BF51" s="1258"/>
      <c r="BG51" s="1258"/>
      <c r="BH51" s="1258"/>
      <c r="BI51" s="1258"/>
      <c r="BJ51" s="1258"/>
      <c r="BK51" s="1258"/>
      <c r="BL51" s="1258"/>
      <c r="BM51" s="1258"/>
      <c r="BN51" s="1258"/>
      <c r="BO51" s="1258"/>
      <c r="BP51" s="1255">
        <v>87.5</v>
      </c>
      <c r="BQ51" s="1255"/>
      <c r="BR51" s="1255"/>
      <c r="BS51" s="1255"/>
      <c r="BT51" s="1255"/>
      <c r="BU51" s="1255"/>
      <c r="BV51" s="1255"/>
      <c r="BW51" s="1255"/>
      <c r="BX51" s="1255">
        <v>82.2</v>
      </c>
      <c r="BY51" s="1255"/>
      <c r="BZ51" s="1255"/>
      <c r="CA51" s="1255"/>
      <c r="CB51" s="1255"/>
      <c r="CC51" s="1255"/>
      <c r="CD51" s="1255"/>
      <c r="CE51" s="1255"/>
      <c r="CF51" s="1255">
        <v>78.3</v>
      </c>
      <c r="CG51" s="1255"/>
      <c r="CH51" s="1255"/>
      <c r="CI51" s="1255"/>
      <c r="CJ51" s="1255"/>
      <c r="CK51" s="1255"/>
      <c r="CL51" s="1255"/>
      <c r="CM51" s="1255"/>
      <c r="CN51" s="1255">
        <v>78.7</v>
      </c>
      <c r="CO51" s="1255"/>
      <c r="CP51" s="1255"/>
      <c r="CQ51" s="1255"/>
      <c r="CR51" s="1255"/>
      <c r="CS51" s="1255"/>
      <c r="CT51" s="1255"/>
      <c r="CU51" s="1255"/>
      <c r="CV51" s="1255">
        <v>86.5</v>
      </c>
      <c r="CW51" s="1255"/>
      <c r="CX51" s="1255"/>
      <c r="CY51" s="1255"/>
      <c r="CZ51" s="1255"/>
      <c r="DA51" s="1255"/>
      <c r="DB51" s="1255"/>
      <c r="DC51" s="1255"/>
    </row>
    <row r="52" spans="1:109" x14ac:dyDescent="0.15">
      <c r="B52" s="372"/>
      <c r="G52" s="1261"/>
      <c r="H52" s="1261"/>
      <c r="I52" s="1265"/>
      <c r="J52" s="1265"/>
      <c r="K52" s="1260"/>
      <c r="L52" s="1260"/>
      <c r="M52" s="1260"/>
      <c r="N52" s="1260"/>
      <c r="AM52" s="381"/>
      <c r="AN52" s="1258"/>
      <c r="AO52" s="1258"/>
      <c r="AP52" s="1258"/>
      <c r="AQ52" s="1258"/>
      <c r="AR52" s="1258"/>
      <c r="AS52" s="1258"/>
      <c r="AT52" s="1258"/>
      <c r="AU52" s="1258"/>
      <c r="AV52" s="1258"/>
      <c r="AW52" s="1258"/>
      <c r="AX52" s="1258"/>
      <c r="AY52" s="1258"/>
      <c r="AZ52" s="1258"/>
      <c r="BA52" s="1258"/>
      <c r="BB52" s="1258"/>
      <c r="BC52" s="1258"/>
      <c r="BD52" s="1258"/>
      <c r="BE52" s="1258"/>
      <c r="BF52" s="1258"/>
      <c r="BG52" s="1258"/>
      <c r="BH52" s="1258"/>
      <c r="BI52" s="1258"/>
      <c r="BJ52" s="1258"/>
      <c r="BK52" s="1258"/>
      <c r="BL52" s="1258"/>
      <c r="BM52" s="1258"/>
      <c r="BN52" s="1258"/>
      <c r="BO52" s="1258"/>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380"/>
      <c r="B53" s="372"/>
      <c r="G53" s="1261"/>
      <c r="H53" s="1261"/>
      <c r="I53" s="1253"/>
      <c r="J53" s="1253"/>
      <c r="K53" s="1260"/>
      <c r="L53" s="1260"/>
      <c r="M53" s="1260"/>
      <c r="N53" s="1260"/>
      <c r="AM53" s="381"/>
      <c r="AN53" s="1258"/>
      <c r="AO53" s="1258"/>
      <c r="AP53" s="1258"/>
      <c r="AQ53" s="1258"/>
      <c r="AR53" s="1258"/>
      <c r="AS53" s="1258"/>
      <c r="AT53" s="1258"/>
      <c r="AU53" s="1258"/>
      <c r="AV53" s="1258"/>
      <c r="AW53" s="1258"/>
      <c r="AX53" s="1258"/>
      <c r="AY53" s="1258"/>
      <c r="AZ53" s="1258"/>
      <c r="BA53" s="1258"/>
      <c r="BB53" s="1258" t="s">
        <v>583</v>
      </c>
      <c r="BC53" s="1258"/>
      <c r="BD53" s="1258"/>
      <c r="BE53" s="1258"/>
      <c r="BF53" s="1258"/>
      <c r="BG53" s="1258"/>
      <c r="BH53" s="1258"/>
      <c r="BI53" s="1258"/>
      <c r="BJ53" s="1258"/>
      <c r="BK53" s="1258"/>
      <c r="BL53" s="1258"/>
      <c r="BM53" s="1258"/>
      <c r="BN53" s="1258"/>
      <c r="BO53" s="1258"/>
      <c r="BP53" s="1255">
        <v>59.6</v>
      </c>
      <c r="BQ53" s="1255"/>
      <c r="BR53" s="1255"/>
      <c r="BS53" s="1255"/>
      <c r="BT53" s="1255"/>
      <c r="BU53" s="1255"/>
      <c r="BV53" s="1255"/>
      <c r="BW53" s="1255"/>
      <c r="BX53" s="1255">
        <v>61.1</v>
      </c>
      <c r="BY53" s="1255"/>
      <c r="BZ53" s="1255"/>
      <c r="CA53" s="1255"/>
      <c r="CB53" s="1255"/>
      <c r="CC53" s="1255"/>
      <c r="CD53" s="1255"/>
      <c r="CE53" s="1255"/>
      <c r="CF53" s="1255">
        <v>61.1</v>
      </c>
      <c r="CG53" s="1255"/>
      <c r="CH53" s="1255"/>
      <c r="CI53" s="1255"/>
      <c r="CJ53" s="1255"/>
      <c r="CK53" s="1255"/>
      <c r="CL53" s="1255"/>
      <c r="CM53" s="1255"/>
      <c r="CN53" s="1255">
        <v>62.7</v>
      </c>
      <c r="CO53" s="1255"/>
      <c r="CP53" s="1255"/>
      <c r="CQ53" s="1255"/>
      <c r="CR53" s="1255"/>
      <c r="CS53" s="1255"/>
      <c r="CT53" s="1255"/>
      <c r="CU53" s="1255"/>
      <c r="CV53" s="1255">
        <v>65</v>
      </c>
      <c r="CW53" s="1255"/>
      <c r="CX53" s="1255"/>
      <c r="CY53" s="1255"/>
      <c r="CZ53" s="1255"/>
      <c r="DA53" s="1255"/>
      <c r="DB53" s="1255"/>
      <c r="DC53" s="1255"/>
    </row>
    <row r="54" spans="1:109" x14ac:dyDescent="0.15">
      <c r="A54" s="380"/>
      <c r="B54" s="372"/>
      <c r="G54" s="1261"/>
      <c r="H54" s="1261"/>
      <c r="I54" s="1253"/>
      <c r="J54" s="1253"/>
      <c r="K54" s="1260"/>
      <c r="L54" s="1260"/>
      <c r="M54" s="1260"/>
      <c r="N54" s="1260"/>
      <c r="AM54" s="381"/>
      <c r="AN54" s="1258"/>
      <c r="AO54" s="1258"/>
      <c r="AP54" s="1258"/>
      <c r="AQ54" s="1258"/>
      <c r="AR54" s="1258"/>
      <c r="AS54" s="1258"/>
      <c r="AT54" s="1258"/>
      <c r="AU54" s="1258"/>
      <c r="AV54" s="1258"/>
      <c r="AW54" s="1258"/>
      <c r="AX54" s="1258"/>
      <c r="AY54" s="1258"/>
      <c r="AZ54" s="1258"/>
      <c r="BA54" s="1258"/>
      <c r="BB54" s="1258"/>
      <c r="BC54" s="1258"/>
      <c r="BD54" s="1258"/>
      <c r="BE54" s="1258"/>
      <c r="BF54" s="1258"/>
      <c r="BG54" s="1258"/>
      <c r="BH54" s="1258"/>
      <c r="BI54" s="1258"/>
      <c r="BJ54" s="1258"/>
      <c r="BK54" s="1258"/>
      <c r="BL54" s="1258"/>
      <c r="BM54" s="1258"/>
      <c r="BN54" s="1258"/>
      <c r="BO54" s="1258"/>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380"/>
      <c r="B55" s="372"/>
      <c r="G55" s="1253"/>
      <c r="H55" s="1253"/>
      <c r="I55" s="1253"/>
      <c r="J55" s="1253"/>
      <c r="K55" s="1260"/>
      <c r="L55" s="1260"/>
      <c r="M55" s="1260"/>
      <c r="N55" s="1260"/>
      <c r="AN55" s="1259" t="s">
        <v>584</v>
      </c>
      <c r="AO55" s="1259"/>
      <c r="AP55" s="1259"/>
      <c r="AQ55" s="1259"/>
      <c r="AR55" s="1259"/>
      <c r="AS55" s="1259"/>
      <c r="AT55" s="1259"/>
      <c r="AU55" s="1259"/>
      <c r="AV55" s="1259"/>
      <c r="AW55" s="1259"/>
      <c r="AX55" s="1259"/>
      <c r="AY55" s="1259"/>
      <c r="AZ55" s="1259"/>
      <c r="BA55" s="1259"/>
      <c r="BB55" s="1258" t="s">
        <v>582</v>
      </c>
      <c r="BC55" s="1258"/>
      <c r="BD55" s="1258"/>
      <c r="BE55" s="1258"/>
      <c r="BF55" s="1258"/>
      <c r="BG55" s="1258"/>
      <c r="BH55" s="1258"/>
      <c r="BI55" s="1258"/>
      <c r="BJ55" s="1258"/>
      <c r="BK55" s="1258"/>
      <c r="BL55" s="1258"/>
      <c r="BM55" s="1258"/>
      <c r="BN55" s="1258"/>
      <c r="BO55" s="1258"/>
      <c r="BP55" s="1255">
        <v>25.1</v>
      </c>
      <c r="BQ55" s="1255"/>
      <c r="BR55" s="1255"/>
      <c r="BS55" s="1255"/>
      <c r="BT55" s="1255"/>
      <c r="BU55" s="1255"/>
      <c r="BV55" s="1255"/>
      <c r="BW55" s="1255"/>
      <c r="BX55" s="1255">
        <v>18</v>
      </c>
      <c r="BY55" s="1255"/>
      <c r="BZ55" s="1255"/>
      <c r="CA55" s="1255"/>
      <c r="CB55" s="1255"/>
      <c r="CC55" s="1255"/>
      <c r="CD55" s="1255"/>
      <c r="CE55" s="1255"/>
      <c r="CF55" s="1255">
        <v>12.7</v>
      </c>
      <c r="CG55" s="1255"/>
      <c r="CH55" s="1255"/>
      <c r="CI55" s="1255"/>
      <c r="CJ55" s="1255"/>
      <c r="CK55" s="1255"/>
      <c r="CL55" s="1255"/>
      <c r="CM55" s="1255"/>
      <c r="CN55" s="1255">
        <v>10</v>
      </c>
      <c r="CO55" s="1255"/>
      <c r="CP55" s="1255"/>
      <c r="CQ55" s="1255"/>
      <c r="CR55" s="1255"/>
      <c r="CS55" s="1255"/>
      <c r="CT55" s="1255"/>
      <c r="CU55" s="1255"/>
      <c r="CV55" s="1255">
        <v>6</v>
      </c>
      <c r="CW55" s="1255"/>
      <c r="CX55" s="1255"/>
      <c r="CY55" s="1255"/>
      <c r="CZ55" s="1255"/>
      <c r="DA55" s="1255"/>
      <c r="DB55" s="1255"/>
      <c r="DC55" s="1255"/>
    </row>
    <row r="56" spans="1:109" x14ac:dyDescent="0.15">
      <c r="A56" s="380"/>
      <c r="B56" s="372"/>
      <c r="G56" s="1253"/>
      <c r="H56" s="1253"/>
      <c r="I56" s="1253"/>
      <c r="J56" s="1253"/>
      <c r="K56" s="1260"/>
      <c r="L56" s="1260"/>
      <c r="M56" s="1260"/>
      <c r="N56" s="1260"/>
      <c r="AN56" s="1259"/>
      <c r="AO56" s="1259"/>
      <c r="AP56" s="1259"/>
      <c r="AQ56" s="1259"/>
      <c r="AR56" s="1259"/>
      <c r="AS56" s="1259"/>
      <c r="AT56" s="1259"/>
      <c r="AU56" s="1259"/>
      <c r="AV56" s="1259"/>
      <c r="AW56" s="1259"/>
      <c r="AX56" s="1259"/>
      <c r="AY56" s="1259"/>
      <c r="AZ56" s="1259"/>
      <c r="BA56" s="1259"/>
      <c r="BB56" s="1258"/>
      <c r="BC56" s="1258"/>
      <c r="BD56" s="1258"/>
      <c r="BE56" s="1258"/>
      <c r="BF56" s="1258"/>
      <c r="BG56" s="1258"/>
      <c r="BH56" s="1258"/>
      <c r="BI56" s="1258"/>
      <c r="BJ56" s="1258"/>
      <c r="BK56" s="1258"/>
      <c r="BL56" s="1258"/>
      <c r="BM56" s="1258"/>
      <c r="BN56" s="1258"/>
      <c r="BO56" s="1258"/>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380" customFormat="1" x14ac:dyDescent="0.15">
      <c r="B57" s="384"/>
      <c r="G57" s="1253"/>
      <c r="H57" s="1253"/>
      <c r="I57" s="1256"/>
      <c r="J57" s="1256"/>
      <c r="K57" s="1260"/>
      <c r="L57" s="1260"/>
      <c r="M57" s="1260"/>
      <c r="N57" s="1260"/>
      <c r="AM57" s="366"/>
      <c r="AN57" s="1259"/>
      <c r="AO57" s="1259"/>
      <c r="AP57" s="1259"/>
      <c r="AQ57" s="1259"/>
      <c r="AR57" s="1259"/>
      <c r="AS57" s="1259"/>
      <c r="AT57" s="1259"/>
      <c r="AU57" s="1259"/>
      <c r="AV57" s="1259"/>
      <c r="AW57" s="1259"/>
      <c r="AX57" s="1259"/>
      <c r="AY57" s="1259"/>
      <c r="AZ57" s="1259"/>
      <c r="BA57" s="1259"/>
      <c r="BB57" s="1258" t="s">
        <v>583</v>
      </c>
      <c r="BC57" s="1258"/>
      <c r="BD57" s="1258"/>
      <c r="BE57" s="1258"/>
      <c r="BF57" s="1258"/>
      <c r="BG57" s="1258"/>
      <c r="BH57" s="1258"/>
      <c r="BI57" s="1258"/>
      <c r="BJ57" s="1258"/>
      <c r="BK57" s="1258"/>
      <c r="BL57" s="1258"/>
      <c r="BM57" s="1258"/>
      <c r="BN57" s="1258"/>
      <c r="BO57" s="1258"/>
      <c r="BP57" s="1255">
        <v>61</v>
      </c>
      <c r="BQ57" s="1255"/>
      <c r="BR57" s="1255"/>
      <c r="BS57" s="1255"/>
      <c r="BT57" s="1255"/>
      <c r="BU57" s="1255"/>
      <c r="BV57" s="1255"/>
      <c r="BW57" s="1255"/>
      <c r="BX57" s="1255">
        <v>62.2</v>
      </c>
      <c r="BY57" s="1255"/>
      <c r="BZ57" s="1255"/>
      <c r="CA57" s="1255"/>
      <c r="CB57" s="1255"/>
      <c r="CC57" s="1255"/>
      <c r="CD57" s="1255"/>
      <c r="CE57" s="1255"/>
      <c r="CF57" s="1255">
        <v>63.2</v>
      </c>
      <c r="CG57" s="1255"/>
      <c r="CH57" s="1255"/>
      <c r="CI57" s="1255"/>
      <c r="CJ57" s="1255"/>
      <c r="CK57" s="1255"/>
      <c r="CL57" s="1255"/>
      <c r="CM57" s="1255"/>
      <c r="CN57" s="1255">
        <v>64.599999999999994</v>
      </c>
      <c r="CO57" s="1255"/>
      <c r="CP57" s="1255"/>
      <c r="CQ57" s="1255"/>
      <c r="CR57" s="1255"/>
      <c r="CS57" s="1255"/>
      <c r="CT57" s="1255"/>
      <c r="CU57" s="1255"/>
      <c r="CV57" s="1255">
        <v>65.900000000000006</v>
      </c>
      <c r="CW57" s="1255"/>
      <c r="CX57" s="1255"/>
      <c r="CY57" s="1255"/>
      <c r="CZ57" s="1255"/>
      <c r="DA57" s="1255"/>
      <c r="DB57" s="1255"/>
      <c r="DC57" s="1255"/>
      <c r="DD57" s="385"/>
      <c r="DE57" s="384"/>
    </row>
    <row r="58" spans="1:109" s="380" customFormat="1" x14ac:dyDescent="0.15">
      <c r="A58" s="366"/>
      <c r="B58" s="384"/>
      <c r="G58" s="1253"/>
      <c r="H58" s="1253"/>
      <c r="I58" s="1256"/>
      <c r="J58" s="1256"/>
      <c r="K58" s="1260"/>
      <c r="L58" s="1260"/>
      <c r="M58" s="1260"/>
      <c r="N58" s="1260"/>
      <c r="AM58" s="366"/>
      <c r="AN58" s="1259"/>
      <c r="AO58" s="1259"/>
      <c r="AP58" s="1259"/>
      <c r="AQ58" s="1259"/>
      <c r="AR58" s="1259"/>
      <c r="AS58" s="1259"/>
      <c r="AT58" s="1259"/>
      <c r="AU58" s="1259"/>
      <c r="AV58" s="1259"/>
      <c r="AW58" s="1259"/>
      <c r="AX58" s="1259"/>
      <c r="AY58" s="1259"/>
      <c r="AZ58" s="1259"/>
      <c r="BA58" s="1259"/>
      <c r="BB58" s="1258"/>
      <c r="BC58" s="1258"/>
      <c r="BD58" s="1258"/>
      <c r="BE58" s="1258"/>
      <c r="BF58" s="1258"/>
      <c r="BG58" s="1258"/>
      <c r="BH58" s="1258"/>
      <c r="BI58" s="1258"/>
      <c r="BJ58" s="1258"/>
      <c r="BK58" s="1258"/>
      <c r="BL58" s="1258"/>
      <c r="BM58" s="1258"/>
      <c r="BN58" s="1258"/>
      <c r="BO58" s="1258"/>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585</v>
      </c>
    </row>
    <row r="64" spans="1:109" x14ac:dyDescent="0.15">
      <c r="B64" s="372"/>
      <c r="G64" s="379"/>
      <c r="I64" s="392"/>
      <c r="J64" s="392"/>
      <c r="K64" s="392"/>
      <c r="L64" s="392"/>
      <c r="M64" s="392"/>
      <c r="N64" s="393"/>
      <c r="AM64" s="379"/>
      <c r="AN64" s="379" t="s">
        <v>579</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6" t="s">
        <v>588</v>
      </c>
      <c r="AO65" s="1267"/>
      <c r="AP65" s="1267"/>
      <c r="AQ65" s="1267"/>
      <c r="AR65" s="1267"/>
      <c r="AS65" s="1267"/>
      <c r="AT65" s="1267"/>
      <c r="AU65" s="1267"/>
      <c r="AV65" s="1267"/>
      <c r="AW65" s="1267"/>
      <c r="AX65" s="1267"/>
      <c r="AY65" s="1267"/>
      <c r="AZ65" s="1267"/>
      <c r="BA65" s="1267"/>
      <c r="BB65" s="1267"/>
      <c r="BC65" s="1267"/>
      <c r="BD65" s="1267"/>
      <c r="BE65" s="1267"/>
      <c r="BF65" s="1267"/>
      <c r="BG65" s="1267"/>
      <c r="BH65" s="1267"/>
      <c r="BI65" s="1267"/>
      <c r="BJ65" s="1267"/>
      <c r="BK65" s="1267"/>
      <c r="BL65" s="1267"/>
      <c r="BM65" s="1267"/>
      <c r="BN65" s="1267"/>
      <c r="BO65" s="1267"/>
      <c r="BP65" s="1267"/>
      <c r="BQ65" s="1267"/>
      <c r="BR65" s="1267"/>
      <c r="BS65" s="1267"/>
      <c r="BT65" s="1267"/>
      <c r="BU65" s="1267"/>
      <c r="BV65" s="1267"/>
      <c r="BW65" s="1267"/>
      <c r="BX65" s="1267"/>
      <c r="BY65" s="1267"/>
      <c r="BZ65" s="1267"/>
      <c r="CA65" s="1267"/>
      <c r="CB65" s="1267"/>
      <c r="CC65" s="1267"/>
      <c r="CD65" s="1267"/>
      <c r="CE65" s="1267"/>
      <c r="CF65" s="1267"/>
      <c r="CG65" s="1267"/>
      <c r="CH65" s="1267"/>
      <c r="CI65" s="1267"/>
      <c r="CJ65" s="1267"/>
      <c r="CK65" s="1267"/>
      <c r="CL65" s="1267"/>
      <c r="CM65" s="1267"/>
      <c r="CN65" s="1267"/>
      <c r="CO65" s="1267"/>
      <c r="CP65" s="1267"/>
      <c r="CQ65" s="1267"/>
      <c r="CR65" s="1267"/>
      <c r="CS65" s="1267"/>
      <c r="CT65" s="1267"/>
      <c r="CU65" s="1267"/>
      <c r="CV65" s="1267"/>
      <c r="CW65" s="1267"/>
      <c r="CX65" s="1267"/>
      <c r="CY65" s="1267"/>
      <c r="CZ65" s="1267"/>
      <c r="DA65" s="1267"/>
      <c r="DB65" s="1267"/>
      <c r="DC65" s="1268"/>
    </row>
    <row r="66" spans="2:107" x14ac:dyDescent="0.15">
      <c r="B66" s="372"/>
      <c r="AN66" s="1269"/>
      <c r="AO66" s="1270"/>
      <c r="AP66" s="1270"/>
      <c r="AQ66" s="1270"/>
      <c r="AR66" s="1270"/>
      <c r="AS66" s="1270"/>
      <c r="AT66" s="1270"/>
      <c r="AU66" s="1270"/>
      <c r="AV66" s="1270"/>
      <c r="AW66" s="1270"/>
      <c r="AX66" s="1270"/>
      <c r="AY66" s="1270"/>
      <c r="AZ66" s="1270"/>
      <c r="BA66" s="1270"/>
      <c r="BB66" s="1270"/>
      <c r="BC66" s="1270"/>
      <c r="BD66" s="1270"/>
      <c r="BE66" s="1270"/>
      <c r="BF66" s="1270"/>
      <c r="BG66" s="1270"/>
      <c r="BH66" s="1270"/>
      <c r="BI66" s="1270"/>
      <c r="BJ66" s="1270"/>
      <c r="BK66" s="1270"/>
      <c r="BL66" s="1270"/>
      <c r="BM66" s="1270"/>
      <c r="BN66" s="1270"/>
      <c r="BO66" s="1270"/>
      <c r="BP66" s="1270"/>
      <c r="BQ66" s="1270"/>
      <c r="BR66" s="1270"/>
      <c r="BS66" s="1270"/>
      <c r="BT66" s="1270"/>
      <c r="BU66" s="1270"/>
      <c r="BV66" s="1270"/>
      <c r="BW66" s="1270"/>
      <c r="BX66" s="1270"/>
      <c r="BY66" s="1270"/>
      <c r="BZ66" s="1270"/>
      <c r="CA66" s="1270"/>
      <c r="CB66" s="1270"/>
      <c r="CC66" s="1270"/>
      <c r="CD66" s="1270"/>
      <c r="CE66" s="1270"/>
      <c r="CF66" s="1270"/>
      <c r="CG66" s="1270"/>
      <c r="CH66" s="1270"/>
      <c r="CI66" s="1270"/>
      <c r="CJ66" s="1270"/>
      <c r="CK66" s="1270"/>
      <c r="CL66" s="1270"/>
      <c r="CM66" s="1270"/>
      <c r="CN66" s="1270"/>
      <c r="CO66" s="1270"/>
      <c r="CP66" s="1270"/>
      <c r="CQ66" s="1270"/>
      <c r="CR66" s="1270"/>
      <c r="CS66" s="1270"/>
      <c r="CT66" s="1270"/>
      <c r="CU66" s="1270"/>
      <c r="CV66" s="1270"/>
      <c r="CW66" s="1270"/>
      <c r="CX66" s="1270"/>
      <c r="CY66" s="1270"/>
      <c r="CZ66" s="1270"/>
      <c r="DA66" s="1270"/>
      <c r="DB66" s="1270"/>
      <c r="DC66" s="1271"/>
    </row>
    <row r="67" spans="2:107" x14ac:dyDescent="0.15">
      <c r="B67" s="372"/>
      <c r="AN67" s="1269"/>
      <c r="AO67" s="1270"/>
      <c r="AP67" s="1270"/>
      <c r="AQ67" s="1270"/>
      <c r="AR67" s="1270"/>
      <c r="AS67" s="1270"/>
      <c r="AT67" s="1270"/>
      <c r="AU67" s="1270"/>
      <c r="AV67" s="1270"/>
      <c r="AW67" s="1270"/>
      <c r="AX67" s="1270"/>
      <c r="AY67" s="1270"/>
      <c r="AZ67" s="1270"/>
      <c r="BA67" s="1270"/>
      <c r="BB67" s="1270"/>
      <c r="BC67" s="1270"/>
      <c r="BD67" s="1270"/>
      <c r="BE67" s="1270"/>
      <c r="BF67" s="1270"/>
      <c r="BG67" s="1270"/>
      <c r="BH67" s="1270"/>
      <c r="BI67" s="1270"/>
      <c r="BJ67" s="1270"/>
      <c r="BK67" s="1270"/>
      <c r="BL67" s="1270"/>
      <c r="BM67" s="1270"/>
      <c r="BN67" s="1270"/>
      <c r="BO67" s="1270"/>
      <c r="BP67" s="1270"/>
      <c r="BQ67" s="1270"/>
      <c r="BR67" s="1270"/>
      <c r="BS67" s="1270"/>
      <c r="BT67" s="1270"/>
      <c r="BU67" s="1270"/>
      <c r="BV67" s="1270"/>
      <c r="BW67" s="1270"/>
      <c r="BX67" s="1270"/>
      <c r="BY67" s="1270"/>
      <c r="BZ67" s="1270"/>
      <c r="CA67" s="1270"/>
      <c r="CB67" s="1270"/>
      <c r="CC67" s="1270"/>
      <c r="CD67" s="1270"/>
      <c r="CE67" s="1270"/>
      <c r="CF67" s="1270"/>
      <c r="CG67" s="1270"/>
      <c r="CH67" s="1270"/>
      <c r="CI67" s="1270"/>
      <c r="CJ67" s="1270"/>
      <c r="CK67" s="1270"/>
      <c r="CL67" s="1270"/>
      <c r="CM67" s="1270"/>
      <c r="CN67" s="1270"/>
      <c r="CO67" s="1270"/>
      <c r="CP67" s="1270"/>
      <c r="CQ67" s="1270"/>
      <c r="CR67" s="1270"/>
      <c r="CS67" s="1270"/>
      <c r="CT67" s="1270"/>
      <c r="CU67" s="1270"/>
      <c r="CV67" s="1270"/>
      <c r="CW67" s="1270"/>
      <c r="CX67" s="1270"/>
      <c r="CY67" s="1270"/>
      <c r="CZ67" s="1270"/>
      <c r="DA67" s="1270"/>
      <c r="DB67" s="1270"/>
      <c r="DC67" s="1271"/>
    </row>
    <row r="68" spans="2:107" x14ac:dyDescent="0.15">
      <c r="B68" s="372"/>
      <c r="AN68" s="1269"/>
      <c r="AO68" s="1270"/>
      <c r="AP68" s="1270"/>
      <c r="AQ68" s="1270"/>
      <c r="AR68" s="1270"/>
      <c r="AS68" s="1270"/>
      <c r="AT68" s="1270"/>
      <c r="AU68" s="1270"/>
      <c r="AV68" s="1270"/>
      <c r="AW68" s="1270"/>
      <c r="AX68" s="1270"/>
      <c r="AY68" s="1270"/>
      <c r="AZ68" s="1270"/>
      <c r="BA68" s="1270"/>
      <c r="BB68" s="1270"/>
      <c r="BC68" s="1270"/>
      <c r="BD68" s="1270"/>
      <c r="BE68" s="1270"/>
      <c r="BF68" s="1270"/>
      <c r="BG68" s="1270"/>
      <c r="BH68" s="1270"/>
      <c r="BI68" s="1270"/>
      <c r="BJ68" s="1270"/>
      <c r="BK68" s="1270"/>
      <c r="BL68" s="1270"/>
      <c r="BM68" s="1270"/>
      <c r="BN68" s="1270"/>
      <c r="BO68" s="1270"/>
      <c r="BP68" s="1270"/>
      <c r="BQ68" s="1270"/>
      <c r="BR68" s="1270"/>
      <c r="BS68" s="1270"/>
      <c r="BT68" s="1270"/>
      <c r="BU68" s="1270"/>
      <c r="BV68" s="1270"/>
      <c r="BW68" s="1270"/>
      <c r="BX68" s="1270"/>
      <c r="BY68" s="1270"/>
      <c r="BZ68" s="1270"/>
      <c r="CA68" s="1270"/>
      <c r="CB68" s="1270"/>
      <c r="CC68" s="1270"/>
      <c r="CD68" s="1270"/>
      <c r="CE68" s="1270"/>
      <c r="CF68" s="1270"/>
      <c r="CG68" s="1270"/>
      <c r="CH68" s="1270"/>
      <c r="CI68" s="1270"/>
      <c r="CJ68" s="1270"/>
      <c r="CK68" s="1270"/>
      <c r="CL68" s="1270"/>
      <c r="CM68" s="1270"/>
      <c r="CN68" s="1270"/>
      <c r="CO68" s="1270"/>
      <c r="CP68" s="1270"/>
      <c r="CQ68" s="1270"/>
      <c r="CR68" s="1270"/>
      <c r="CS68" s="1270"/>
      <c r="CT68" s="1270"/>
      <c r="CU68" s="1270"/>
      <c r="CV68" s="1270"/>
      <c r="CW68" s="1270"/>
      <c r="CX68" s="1270"/>
      <c r="CY68" s="1270"/>
      <c r="CZ68" s="1270"/>
      <c r="DA68" s="1270"/>
      <c r="DB68" s="1270"/>
      <c r="DC68" s="1271"/>
    </row>
    <row r="69" spans="2:107" x14ac:dyDescent="0.15">
      <c r="B69" s="372"/>
      <c r="AN69" s="1272"/>
      <c r="AO69" s="1273"/>
      <c r="AP69" s="1273"/>
      <c r="AQ69" s="1273"/>
      <c r="AR69" s="1273"/>
      <c r="AS69" s="1273"/>
      <c r="AT69" s="1273"/>
      <c r="AU69" s="1273"/>
      <c r="AV69" s="1273"/>
      <c r="AW69" s="1273"/>
      <c r="AX69" s="1273"/>
      <c r="AY69" s="1273"/>
      <c r="AZ69" s="1273"/>
      <c r="BA69" s="1273"/>
      <c r="BB69" s="1273"/>
      <c r="BC69" s="1273"/>
      <c r="BD69" s="1273"/>
      <c r="BE69" s="1273"/>
      <c r="BF69" s="1273"/>
      <c r="BG69" s="1273"/>
      <c r="BH69" s="1273"/>
      <c r="BI69" s="1273"/>
      <c r="BJ69" s="1273"/>
      <c r="BK69" s="1273"/>
      <c r="BL69" s="1273"/>
      <c r="BM69" s="1273"/>
      <c r="BN69" s="1273"/>
      <c r="BO69" s="1273"/>
      <c r="BP69" s="1273"/>
      <c r="BQ69" s="1273"/>
      <c r="BR69" s="1273"/>
      <c r="BS69" s="1273"/>
      <c r="BT69" s="1273"/>
      <c r="BU69" s="1273"/>
      <c r="BV69" s="1273"/>
      <c r="BW69" s="1273"/>
      <c r="BX69" s="1273"/>
      <c r="BY69" s="1273"/>
      <c r="BZ69" s="1273"/>
      <c r="CA69" s="1273"/>
      <c r="CB69" s="1273"/>
      <c r="CC69" s="1273"/>
      <c r="CD69" s="1273"/>
      <c r="CE69" s="1273"/>
      <c r="CF69" s="1273"/>
      <c r="CG69" s="1273"/>
      <c r="CH69" s="1273"/>
      <c r="CI69" s="1273"/>
      <c r="CJ69" s="1273"/>
      <c r="CK69" s="1273"/>
      <c r="CL69" s="1273"/>
      <c r="CM69" s="1273"/>
      <c r="CN69" s="1273"/>
      <c r="CO69" s="1273"/>
      <c r="CP69" s="1273"/>
      <c r="CQ69" s="1273"/>
      <c r="CR69" s="1273"/>
      <c r="CS69" s="1273"/>
      <c r="CT69" s="1273"/>
      <c r="CU69" s="1273"/>
      <c r="CV69" s="1273"/>
      <c r="CW69" s="1273"/>
      <c r="CX69" s="1273"/>
      <c r="CY69" s="1273"/>
      <c r="CZ69" s="1273"/>
      <c r="DA69" s="1273"/>
      <c r="DB69" s="1273"/>
      <c r="DC69" s="1274"/>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580</v>
      </c>
    </row>
    <row r="72" spans="2:107" x14ac:dyDescent="0.15">
      <c r="B72" s="372"/>
      <c r="G72" s="1253"/>
      <c r="H72" s="1253"/>
      <c r="I72" s="1253"/>
      <c r="J72" s="1253"/>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9" t="s">
        <v>537</v>
      </c>
      <c r="BQ72" s="1259"/>
      <c r="BR72" s="1259"/>
      <c r="BS72" s="1259"/>
      <c r="BT72" s="1259"/>
      <c r="BU72" s="1259"/>
      <c r="BV72" s="1259"/>
      <c r="BW72" s="1259"/>
      <c r="BX72" s="1259" t="s">
        <v>538</v>
      </c>
      <c r="BY72" s="1259"/>
      <c r="BZ72" s="1259"/>
      <c r="CA72" s="1259"/>
      <c r="CB72" s="1259"/>
      <c r="CC72" s="1259"/>
      <c r="CD72" s="1259"/>
      <c r="CE72" s="1259"/>
      <c r="CF72" s="1259" t="s">
        <v>539</v>
      </c>
      <c r="CG72" s="1259"/>
      <c r="CH72" s="1259"/>
      <c r="CI72" s="1259"/>
      <c r="CJ72" s="1259"/>
      <c r="CK72" s="1259"/>
      <c r="CL72" s="1259"/>
      <c r="CM72" s="1259"/>
      <c r="CN72" s="1259" t="s">
        <v>540</v>
      </c>
      <c r="CO72" s="1259"/>
      <c r="CP72" s="1259"/>
      <c r="CQ72" s="1259"/>
      <c r="CR72" s="1259"/>
      <c r="CS72" s="1259"/>
      <c r="CT72" s="1259"/>
      <c r="CU72" s="1259"/>
      <c r="CV72" s="1259" t="s">
        <v>541</v>
      </c>
      <c r="CW72" s="1259"/>
      <c r="CX72" s="1259"/>
      <c r="CY72" s="1259"/>
      <c r="CZ72" s="1259"/>
      <c r="DA72" s="1259"/>
      <c r="DB72" s="1259"/>
      <c r="DC72" s="1259"/>
    </row>
    <row r="73" spans="2:107" x14ac:dyDescent="0.15">
      <c r="B73" s="372"/>
      <c r="G73" s="1261"/>
      <c r="H73" s="1261"/>
      <c r="I73" s="1261"/>
      <c r="J73" s="1261"/>
      <c r="K73" s="1254"/>
      <c r="L73" s="1254"/>
      <c r="M73" s="1254"/>
      <c r="N73" s="1254"/>
      <c r="AM73" s="381"/>
      <c r="AN73" s="1258" t="s">
        <v>581</v>
      </c>
      <c r="AO73" s="1258"/>
      <c r="AP73" s="1258"/>
      <c r="AQ73" s="1258"/>
      <c r="AR73" s="1258"/>
      <c r="AS73" s="1258"/>
      <c r="AT73" s="1258"/>
      <c r="AU73" s="1258"/>
      <c r="AV73" s="1258"/>
      <c r="AW73" s="1258"/>
      <c r="AX73" s="1258"/>
      <c r="AY73" s="1258"/>
      <c r="AZ73" s="1258"/>
      <c r="BA73" s="1258"/>
      <c r="BB73" s="1258" t="s">
        <v>582</v>
      </c>
      <c r="BC73" s="1258"/>
      <c r="BD73" s="1258"/>
      <c r="BE73" s="1258"/>
      <c r="BF73" s="1258"/>
      <c r="BG73" s="1258"/>
      <c r="BH73" s="1258"/>
      <c r="BI73" s="1258"/>
      <c r="BJ73" s="1258"/>
      <c r="BK73" s="1258"/>
      <c r="BL73" s="1258"/>
      <c r="BM73" s="1258"/>
      <c r="BN73" s="1258"/>
      <c r="BO73" s="1258"/>
      <c r="BP73" s="1255">
        <v>87.5</v>
      </c>
      <c r="BQ73" s="1255"/>
      <c r="BR73" s="1255"/>
      <c r="BS73" s="1255"/>
      <c r="BT73" s="1255"/>
      <c r="BU73" s="1255"/>
      <c r="BV73" s="1255"/>
      <c r="BW73" s="1255"/>
      <c r="BX73" s="1255">
        <v>82.2</v>
      </c>
      <c r="BY73" s="1255"/>
      <c r="BZ73" s="1255"/>
      <c r="CA73" s="1255"/>
      <c r="CB73" s="1255"/>
      <c r="CC73" s="1255"/>
      <c r="CD73" s="1255"/>
      <c r="CE73" s="1255"/>
      <c r="CF73" s="1255">
        <v>78.3</v>
      </c>
      <c r="CG73" s="1255"/>
      <c r="CH73" s="1255"/>
      <c r="CI73" s="1255"/>
      <c r="CJ73" s="1255"/>
      <c r="CK73" s="1255"/>
      <c r="CL73" s="1255"/>
      <c r="CM73" s="1255"/>
      <c r="CN73" s="1255">
        <v>78.7</v>
      </c>
      <c r="CO73" s="1255"/>
      <c r="CP73" s="1255"/>
      <c r="CQ73" s="1255"/>
      <c r="CR73" s="1255"/>
      <c r="CS73" s="1255"/>
      <c r="CT73" s="1255"/>
      <c r="CU73" s="1255"/>
      <c r="CV73" s="1255">
        <v>86.5</v>
      </c>
      <c r="CW73" s="1255"/>
      <c r="CX73" s="1255"/>
      <c r="CY73" s="1255"/>
      <c r="CZ73" s="1255"/>
      <c r="DA73" s="1255"/>
      <c r="DB73" s="1255"/>
      <c r="DC73" s="1255"/>
    </row>
    <row r="74" spans="2:107" x14ac:dyDescent="0.15">
      <c r="B74" s="372"/>
      <c r="G74" s="1261"/>
      <c r="H74" s="1261"/>
      <c r="I74" s="1261"/>
      <c r="J74" s="1261"/>
      <c r="K74" s="1254"/>
      <c r="L74" s="1254"/>
      <c r="M74" s="1254"/>
      <c r="N74" s="1254"/>
      <c r="AM74" s="381"/>
      <c r="AN74" s="1258"/>
      <c r="AO74" s="1258"/>
      <c r="AP74" s="1258"/>
      <c r="AQ74" s="1258"/>
      <c r="AR74" s="1258"/>
      <c r="AS74" s="1258"/>
      <c r="AT74" s="1258"/>
      <c r="AU74" s="1258"/>
      <c r="AV74" s="1258"/>
      <c r="AW74" s="1258"/>
      <c r="AX74" s="1258"/>
      <c r="AY74" s="1258"/>
      <c r="AZ74" s="1258"/>
      <c r="BA74" s="1258"/>
      <c r="BB74" s="1258"/>
      <c r="BC74" s="1258"/>
      <c r="BD74" s="1258"/>
      <c r="BE74" s="1258"/>
      <c r="BF74" s="1258"/>
      <c r="BG74" s="1258"/>
      <c r="BH74" s="1258"/>
      <c r="BI74" s="1258"/>
      <c r="BJ74" s="1258"/>
      <c r="BK74" s="1258"/>
      <c r="BL74" s="1258"/>
      <c r="BM74" s="1258"/>
      <c r="BN74" s="1258"/>
      <c r="BO74" s="1258"/>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372"/>
      <c r="G75" s="1261"/>
      <c r="H75" s="1261"/>
      <c r="I75" s="1253"/>
      <c r="J75" s="1253"/>
      <c r="K75" s="1260"/>
      <c r="L75" s="1260"/>
      <c r="M75" s="1260"/>
      <c r="N75" s="1260"/>
      <c r="AM75" s="381"/>
      <c r="AN75" s="1258"/>
      <c r="AO75" s="1258"/>
      <c r="AP75" s="1258"/>
      <c r="AQ75" s="1258"/>
      <c r="AR75" s="1258"/>
      <c r="AS75" s="1258"/>
      <c r="AT75" s="1258"/>
      <c r="AU75" s="1258"/>
      <c r="AV75" s="1258"/>
      <c r="AW75" s="1258"/>
      <c r="AX75" s="1258"/>
      <c r="AY75" s="1258"/>
      <c r="AZ75" s="1258"/>
      <c r="BA75" s="1258"/>
      <c r="BB75" s="1258" t="s">
        <v>586</v>
      </c>
      <c r="BC75" s="1258"/>
      <c r="BD75" s="1258"/>
      <c r="BE75" s="1258"/>
      <c r="BF75" s="1258"/>
      <c r="BG75" s="1258"/>
      <c r="BH75" s="1258"/>
      <c r="BI75" s="1258"/>
      <c r="BJ75" s="1258"/>
      <c r="BK75" s="1258"/>
      <c r="BL75" s="1258"/>
      <c r="BM75" s="1258"/>
      <c r="BN75" s="1258"/>
      <c r="BO75" s="1258"/>
      <c r="BP75" s="1255">
        <v>8.4</v>
      </c>
      <c r="BQ75" s="1255"/>
      <c r="BR75" s="1255"/>
      <c r="BS75" s="1255"/>
      <c r="BT75" s="1255"/>
      <c r="BU75" s="1255"/>
      <c r="BV75" s="1255"/>
      <c r="BW75" s="1255"/>
      <c r="BX75" s="1255">
        <v>8.1999999999999993</v>
      </c>
      <c r="BY75" s="1255"/>
      <c r="BZ75" s="1255"/>
      <c r="CA75" s="1255"/>
      <c r="CB75" s="1255"/>
      <c r="CC75" s="1255"/>
      <c r="CD75" s="1255"/>
      <c r="CE75" s="1255"/>
      <c r="CF75" s="1255">
        <v>8.8000000000000007</v>
      </c>
      <c r="CG75" s="1255"/>
      <c r="CH75" s="1255"/>
      <c r="CI75" s="1255"/>
      <c r="CJ75" s="1255"/>
      <c r="CK75" s="1255"/>
      <c r="CL75" s="1255"/>
      <c r="CM75" s="1255"/>
      <c r="CN75" s="1255">
        <v>9.4</v>
      </c>
      <c r="CO75" s="1255"/>
      <c r="CP75" s="1255"/>
      <c r="CQ75" s="1255"/>
      <c r="CR75" s="1255"/>
      <c r="CS75" s="1255"/>
      <c r="CT75" s="1255"/>
      <c r="CU75" s="1255"/>
      <c r="CV75" s="1255">
        <v>9.4</v>
      </c>
      <c r="CW75" s="1255"/>
      <c r="CX75" s="1255"/>
      <c r="CY75" s="1255"/>
      <c r="CZ75" s="1255"/>
      <c r="DA75" s="1255"/>
      <c r="DB75" s="1255"/>
      <c r="DC75" s="1255"/>
    </row>
    <row r="76" spans="2:107" x14ac:dyDescent="0.15">
      <c r="B76" s="372"/>
      <c r="G76" s="1261"/>
      <c r="H76" s="1261"/>
      <c r="I76" s="1253"/>
      <c r="J76" s="1253"/>
      <c r="K76" s="1260"/>
      <c r="L76" s="1260"/>
      <c r="M76" s="1260"/>
      <c r="N76" s="1260"/>
      <c r="AM76" s="381"/>
      <c r="AN76" s="1258"/>
      <c r="AO76" s="1258"/>
      <c r="AP76" s="1258"/>
      <c r="AQ76" s="1258"/>
      <c r="AR76" s="1258"/>
      <c r="AS76" s="1258"/>
      <c r="AT76" s="1258"/>
      <c r="AU76" s="1258"/>
      <c r="AV76" s="1258"/>
      <c r="AW76" s="1258"/>
      <c r="AX76" s="1258"/>
      <c r="AY76" s="1258"/>
      <c r="AZ76" s="1258"/>
      <c r="BA76" s="1258"/>
      <c r="BB76" s="1258"/>
      <c r="BC76" s="1258"/>
      <c r="BD76" s="1258"/>
      <c r="BE76" s="1258"/>
      <c r="BF76" s="1258"/>
      <c r="BG76" s="1258"/>
      <c r="BH76" s="1258"/>
      <c r="BI76" s="1258"/>
      <c r="BJ76" s="1258"/>
      <c r="BK76" s="1258"/>
      <c r="BL76" s="1258"/>
      <c r="BM76" s="1258"/>
      <c r="BN76" s="1258"/>
      <c r="BO76" s="1258"/>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372"/>
      <c r="G77" s="1253"/>
      <c r="H77" s="1253"/>
      <c r="I77" s="1253"/>
      <c r="J77" s="1253"/>
      <c r="K77" s="1254"/>
      <c r="L77" s="1254"/>
      <c r="M77" s="1254"/>
      <c r="N77" s="1254"/>
      <c r="AN77" s="1259" t="s">
        <v>584</v>
      </c>
      <c r="AO77" s="1259"/>
      <c r="AP77" s="1259"/>
      <c r="AQ77" s="1259"/>
      <c r="AR77" s="1259"/>
      <c r="AS77" s="1259"/>
      <c r="AT77" s="1259"/>
      <c r="AU77" s="1259"/>
      <c r="AV77" s="1259"/>
      <c r="AW77" s="1259"/>
      <c r="AX77" s="1259"/>
      <c r="AY77" s="1259"/>
      <c r="AZ77" s="1259"/>
      <c r="BA77" s="1259"/>
      <c r="BB77" s="1258" t="s">
        <v>582</v>
      </c>
      <c r="BC77" s="1258"/>
      <c r="BD77" s="1258"/>
      <c r="BE77" s="1258"/>
      <c r="BF77" s="1258"/>
      <c r="BG77" s="1258"/>
      <c r="BH77" s="1258"/>
      <c r="BI77" s="1258"/>
      <c r="BJ77" s="1258"/>
      <c r="BK77" s="1258"/>
      <c r="BL77" s="1258"/>
      <c r="BM77" s="1258"/>
      <c r="BN77" s="1258"/>
      <c r="BO77" s="1258"/>
      <c r="BP77" s="1255">
        <v>25.1</v>
      </c>
      <c r="BQ77" s="1255"/>
      <c r="BR77" s="1255"/>
      <c r="BS77" s="1255"/>
      <c r="BT77" s="1255"/>
      <c r="BU77" s="1255"/>
      <c r="BV77" s="1255"/>
      <c r="BW77" s="1255"/>
      <c r="BX77" s="1255">
        <v>18</v>
      </c>
      <c r="BY77" s="1255"/>
      <c r="BZ77" s="1255"/>
      <c r="CA77" s="1255"/>
      <c r="CB77" s="1255"/>
      <c r="CC77" s="1255"/>
      <c r="CD77" s="1255"/>
      <c r="CE77" s="1255"/>
      <c r="CF77" s="1255">
        <v>12.7</v>
      </c>
      <c r="CG77" s="1255"/>
      <c r="CH77" s="1255"/>
      <c r="CI77" s="1255"/>
      <c r="CJ77" s="1255"/>
      <c r="CK77" s="1255"/>
      <c r="CL77" s="1255"/>
      <c r="CM77" s="1255"/>
      <c r="CN77" s="1255">
        <v>10</v>
      </c>
      <c r="CO77" s="1255"/>
      <c r="CP77" s="1255"/>
      <c r="CQ77" s="1255"/>
      <c r="CR77" s="1255"/>
      <c r="CS77" s="1255"/>
      <c r="CT77" s="1255"/>
      <c r="CU77" s="1255"/>
      <c r="CV77" s="1255">
        <v>6</v>
      </c>
      <c r="CW77" s="1255"/>
      <c r="CX77" s="1255"/>
      <c r="CY77" s="1255"/>
      <c r="CZ77" s="1255"/>
      <c r="DA77" s="1255"/>
      <c r="DB77" s="1255"/>
      <c r="DC77" s="1255"/>
    </row>
    <row r="78" spans="2:107" x14ac:dyDescent="0.15">
      <c r="B78" s="372"/>
      <c r="G78" s="1253"/>
      <c r="H78" s="1253"/>
      <c r="I78" s="1253"/>
      <c r="J78" s="1253"/>
      <c r="K78" s="1254"/>
      <c r="L78" s="1254"/>
      <c r="M78" s="1254"/>
      <c r="N78" s="1254"/>
      <c r="AN78" s="1259"/>
      <c r="AO78" s="1259"/>
      <c r="AP78" s="1259"/>
      <c r="AQ78" s="1259"/>
      <c r="AR78" s="1259"/>
      <c r="AS78" s="1259"/>
      <c r="AT78" s="1259"/>
      <c r="AU78" s="1259"/>
      <c r="AV78" s="1259"/>
      <c r="AW78" s="1259"/>
      <c r="AX78" s="1259"/>
      <c r="AY78" s="1259"/>
      <c r="AZ78" s="1259"/>
      <c r="BA78" s="1259"/>
      <c r="BB78" s="1258"/>
      <c r="BC78" s="1258"/>
      <c r="BD78" s="1258"/>
      <c r="BE78" s="1258"/>
      <c r="BF78" s="1258"/>
      <c r="BG78" s="1258"/>
      <c r="BH78" s="1258"/>
      <c r="BI78" s="1258"/>
      <c r="BJ78" s="1258"/>
      <c r="BK78" s="1258"/>
      <c r="BL78" s="1258"/>
      <c r="BM78" s="1258"/>
      <c r="BN78" s="1258"/>
      <c r="BO78" s="1258"/>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372"/>
      <c r="G79" s="1253"/>
      <c r="H79" s="1253"/>
      <c r="I79" s="1256"/>
      <c r="J79" s="1256"/>
      <c r="K79" s="1257"/>
      <c r="L79" s="1257"/>
      <c r="M79" s="1257"/>
      <c r="N79" s="1257"/>
      <c r="AN79" s="1259"/>
      <c r="AO79" s="1259"/>
      <c r="AP79" s="1259"/>
      <c r="AQ79" s="1259"/>
      <c r="AR79" s="1259"/>
      <c r="AS79" s="1259"/>
      <c r="AT79" s="1259"/>
      <c r="AU79" s="1259"/>
      <c r="AV79" s="1259"/>
      <c r="AW79" s="1259"/>
      <c r="AX79" s="1259"/>
      <c r="AY79" s="1259"/>
      <c r="AZ79" s="1259"/>
      <c r="BA79" s="1259"/>
      <c r="BB79" s="1258" t="s">
        <v>586</v>
      </c>
      <c r="BC79" s="1258"/>
      <c r="BD79" s="1258"/>
      <c r="BE79" s="1258"/>
      <c r="BF79" s="1258"/>
      <c r="BG79" s="1258"/>
      <c r="BH79" s="1258"/>
      <c r="BI79" s="1258"/>
      <c r="BJ79" s="1258"/>
      <c r="BK79" s="1258"/>
      <c r="BL79" s="1258"/>
      <c r="BM79" s="1258"/>
      <c r="BN79" s="1258"/>
      <c r="BO79" s="1258"/>
      <c r="BP79" s="1255">
        <v>6.4</v>
      </c>
      <c r="BQ79" s="1255"/>
      <c r="BR79" s="1255"/>
      <c r="BS79" s="1255"/>
      <c r="BT79" s="1255"/>
      <c r="BU79" s="1255"/>
      <c r="BV79" s="1255"/>
      <c r="BW79" s="1255"/>
      <c r="BX79" s="1255">
        <v>6.6</v>
      </c>
      <c r="BY79" s="1255"/>
      <c r="BZ79" s="1255"/>
      <c r="CA79" s="1255"/>
      <c r="CB79" s="1255"/>
      <c r="CC79" s="1255"/>
      <c r="CD79" s="1255"/>
      <c r="CE79" s="1255"/>
      <c r="CF79" s="1255">
        <v>6.6</v>
      </c>
      <c r="CG79" s="1255"/>
      <c r="CH79" s="1255"/>
      <c r="CI79" s="1255"/>
      <c r="CJ79" s="1255"/>
      <c r="CK79" s="1255"/>
      <c r="CL79" s="1255"/>
      <c r="CM79" s="1255"/>
      <c r="CN79" s="1255">
        <v>6.7</v>
      </c>
      <c r="CO79" s="1255"/>
      <c r="CP79" s="1255"/>
      <c r="CQ79" s="1255"/>
      <c r="CR79" s="1255"/>
      <c r="CS79" s="1255"/>
      <c r="CT79" s="1255"/>
      <c r="CU79" s="1255"/>
      <c r="CV79" s="1255">
        <v>6.5</v>
      </c>
      <c r="CW79" s="1255"/>
      <c r="CX79" s="1255"/>
      <c r="CY79" s="1255"/>
      <c r="CZ79" s="1255"/>
      <c r="DA79" s="1255"/>
      <c r="DB79" s="1255"/>
      <c r="DC79" s="1255"/>
    </row>
    <row r="80" spans="2:107" x14ac:dyDescent="0.15">
      <c r="B80" s="372"/>
      <c r="G80" s="1253"/>
      <c r="H80" s="1253"/>
      <c r="I80" s="1256"/>
      <c r="J80" s="1256"/>
      <c r="K80" s="1257"/>
      <c r="L80" s="1257"/>
      <c r="M80" s="1257"/>
      <c r="N80" s="1257"/>
      <c r="AN80" s="1259"/>
      <c r="AO80" s="1259"/>
      <c r="AP80" s="1259"/>
      <c r="AQ80" s="1259"/>
      <c r="AR80" s="1259"/>
      <c r="AS80" s="1259"/>
      <c r="AT80" s="1259"/>
      <c r="AU80" s="1259"/>
      <c r="AV80" s="1259"/>
      <c r="AW80" s="1259"/>
      <c r="AX80" s="1259"/>
      <c r="AY80" s="1259"/>
      <c r="AZ80" s="1259"/>
      <c r="BA80" s="1259"/>
      <c r="BB80" s="1258"/>
      <c r="BC80" s="1258"/>
      <c r="BD80" s="1258"/>
      <c r="BE80" s="1258"/>
      <c r="BF80" s="1258"/>
      <c r="BG80" s="1258"/>
      <c r="BH80" s="1258"/>
      <c r="BI80" s="1258"/>
      <c r="BJ80" s="1258"/>
      <c r="BK80" s="1258"/>
      <c r="BL80" s="1258"/>
      <c r="BM80" s="1258"/>
      <c r="BN80" s="1258"/>
      <c r="BO80" s="1258"/>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GBh2PZOVWYTb10sSPfusMmY7kTdeGRy/j8i3+8dqciAsgXSAERHoYg6PEA4KjwgbraLTZgo4ZWsS4+VAOAP1ig==" saltValue="SabQ7NeNjchVBFoOmHAOpg=="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4"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487</v>
      </c>
    </row>
  </sheetData>
  <sheetProtection algorithmName="SHA-512" hashValue="0fOcwmJIi5rInT5ldp0Gh81YUann74NmCgQ8ZiGwHNyOWiHFebq7VdHbzGQCo0i6vmqhezerVKKOUziNA/FblQ==" saltValue="RXSPoDNC5LsSdOoqliAsiA==" spinCount="100000" sheet="1" objects="1" scenarios="1"/>
  <dataConsolidate/>
  <phoneticPr fontId="2"/>
  <printOptions horizontalCentered="1" verticalCentered="1"/>
  <pageMargins left="0" right="0" top="0.19685039370078741" bottom="0" header="0.39370078740157483" footer="0"/>
  <pageSetup paperSize="8" scale="53"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487</v>
      </c>
    </row>
  </sheetData>
  <sheetProtection algorithmName="SHA-512" hashValue="0VAA8ugBJehwy1JEgF+zfZx9EhSPCNlM5deVDzhqga6Vh891Jbw/R2THlymmbOtN0dC8QASEe5HAq+c/ClU2LQ==" saltValue="G8mRpG2vvb+Uf8T+cdwwqg==" spinCount="100000" sheet="1" objects="1" scenarios="1"/>
  <dataConsolidate/>
  <phoneticPr fontId="2"/>
  <printOptions horizontalCentered="1" verticalCentered="1"/>
  <pageMargins left="0" right="0" top="0.19685039370078741" bottom="0" header="0.39370078740157483" footer="0"/>
  <pageSetup paperSize="8" scale="53"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536</v>
      </c>
      <c r="G2" s="139"/>
      <c r="H2" s="140"/>
    </row>
    <row r="3" spans="1:8" x14ac:dyDescent="0.15">
      <c r="A3" s="136" t="s">
        <v>529</v>
      </c>
      <c r="B3" s="141"/>
      <c r="C3" s="142"/>
      <c r="D3" s="143">
        <v>119750</v>
      </c>
      <c r="E3" s="144"/>
      <c r="F3" s="145">
        <v>63812</v>
      </c>
      <c r="G3" s="146"/>
      <c r="H3" s="147"/>
    </row>
    <row r="4" spans="1:8" x14ac:dyDescent="0.15">
      <c r="A4" s="148"/>
      <c r="B4" s="149"/>
      <c r="C4" s="150"/>
      <c r="D4" s="151">
        <v>83180</v>
      </c>
      <c r="E4" s="152"/>
      <c r="F4" s="153">
        <v>33848</v>
      </c>
      <c r="G4" s="154"/>
      <c r="H4" s="155"/>
    </row>
    <row r="5" spans="1:8" x14ac:dyDescent="0.15">
      <c r="A5" s="136" t="s">
        <v>531</v>
      </c>
      <c r="B5" s="141"/>
      <c r="C5" s="142"/>
      <c r="D5" s="143">
        <v>83477</v>
      </c>
      <c r="E5" s="144"/>
      <c r="F5" s="145">
        <v>54225</v>
      </c>
      <c r="G5" s="146"/>
      <c r="H5" s="147"/>
    </row>
    <row r="6" spans="1:8" x14ac:dyDescent="0.15">
      <c r="A6" s="148"/>
      <c r="B6" s="149"/>
      <c r="C6" s="150"/>
      <c r="D6" s="151">
        <v>36185</v>
      </c>
      <c r="E6" s="152"/>
      <c r="F6" s="153">
        <v>27337</v>
      </c>
      <c r="G6" s="154"/>
      <c r="H6" s="155"/>
    </row>
    <row r="7" spans="1:8" x14ac:dyDescent="0.15">
      <c r="A7" s="136" t="s">
        <v>532</v>
      </c>
      <c r="B7" s="141"/>
      <c r="C7" s="142"/>
      <c r="D7" s="143">
        <v>64482</v>
      </c>
      <c r="E7" s="144"/>
      <c r="F7" s="145">
        <v>54016</v>
      </c>
      <c r="G7" s="146"/>
      <c r="H7" s="147"/>
    </row>
    <row r="8" spans="1:8" x14ac:dyDescent="0.15">
      <c r="A8" s="148"/>
      <c r="B8" s="149"/>
      <c r="C8" s="150"/>
      <c r="D8" s="151">
        <v>32722</v>
      </c>
      <c r="E8" s="152"/>
      <c r="F8" s="153">
        <v>28078</v>
      </c>
      <c r="G8" s="154"/>
      <c r="H8" s="155"/>
    </row>
    <row r="9" spans="1:8" x14ac:dyDescent="0.15">
      <c r="A9" s="136" t="s">
        <v>533</v>
      </c>
      <c r="B9" s="141"/>
      <c r="C9" s="142"/>
      <c r="D9" s="143">
        <v>70690</v>
      </c>
      <c r="E9" s="144"/>
      <c r="F9" s="145">
        <v>52786</v>
      </c>
      <c r="G9" s="146"/>
      <c r="H9" s="147"/>
    </row>
    <row r="10" spans="1:8" x14ac:dyDescent="0.15">
      <c r="A10" s="148"/>
      <c r="B10" s="149"/>
      <c r="C10" s="150"/>
      <c r="D10" s="151">
        <v>36388</v>
      </c>
      <c r="E10" s="152"/>
      <c r="F10" s="153">
        <v>28742</v>
      </c>
      <c r="G10" s="154"/>
      <c r="H10" s="155"/>
    </row>
    <row r="11" spans="1:8" x14ac:dyDescent="0.15">
      <c r="A11" s="136" t="s">
        <v>534</v>
      </c>
      <c r="B11" s="141"/>
      <c r="C11" s="142"/>
      <c r="D11" s="143">
        <v>82413</v>
      </c>
      <c r="E11" s="144"/>
      <c r="F11" s="145">
        <v>58465</v>
      </c>
      <c r="G11" s="146"/>
      <c r="H11" s="147"/>
    </row>
    <row r="12" spans="1:8" x14ac:dyDescent="0.15">
      <c r="A12" s="148"/>
      <c r="B12" s="149"/>
      <c r="C12" s="156"/>
      <c r="D12" s="151">
        <v>60326</v>
      </c>
      <c r="E12" s="152"/>
      <c r="F12" s="153">
        <v>34452</v>
      </c>
      <c r="G12" s="154"/>
      <c r="H12" s="155"/>
    </row>
    <row r="13" spans="1:8" x14ac:dyDescent="0.15">
      <c r="A13" s="136"/>
      <c r="B13" s="141"/>
      <c r="C13" s="157"/>
      <c r="D13" s="158">
        <v>84162</v>
      </c>
      <c r="E13" s="159"/>
      <c r="F13" s="160">
        <v>56661</v>
      </c>
      <c r="G13" s="161"/>
      <c r="H13" s="147"/>
    </row>
    <row r="14" spans="1:8" x14ac:dyDescent="0.15">
      <c r="A14" s="148"/>
      <c r="B14" s="149"/>
      <c r="C14" s="150"/>
      <c r="D14" s="151">
        <v>49760</v>
      </c>
      <c r="E14" s="152"/>
      <c r="F14" s="153">
        <v>30491</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8.34</v>
      </c>
      <c r="C19" s="162">
        <f>ROUND(VALUE(SUBSTITUTE(実質収支比率等に係る経年分析!G$48,"▲","-")),2)</f>
        <v>9.61</v>
      </c>
      <c r="D19" s="162">
        <f>ROUND(VALUE(SUBSTITUTE(実質収支比率等に係る経年分析!H$48,"▲","-")),2)</f>
        <v>8.02</v>
      </c>
      <c r="E19" s="162">
        <f>ROUND(VALUE(SUBSTITUTE(実質収支比率等に係る経年分析!I$48,"▲","-")),2)</f>
        <v>7.55</v>
      </c>
      <c r="F19" s="162">
        <f>ROUND(VALUE(SUBSTITUTE(実質収支比率等に係る経年分析!J$48,"▲","-")),2)</f>
        <v>6.84</v>
      </c>
    </row>
    <row r="20" spans="1:11" x14ac:dyDescent="0.15">
      <c r="A20" s="162" t="s">
        <v>53</v>
      </c>
      <c r="B20" s="162">
        <f>ROUND(VALUE(SUBSTITUTE(実質収支比率等に係る経年分析!F$47,"▲","-")),2)</f>
        <v>5.68</v>
      </c>
      <c r="C20" s="162">
        <f>ROUND(VALUE(SUBSTITUTE(実質収支比率等に係る経年分析!G$47,"▲","-")),2)</f>
        <v>6.01</v>
      </c>
      <c r="D20" s="162">
        <f>ROUND(VALUE(SUBSTITUTE(実質収支比率等に係る経年分析!H$47,"▲","-")),2)</f>
        <v>5.14</v>
      </c>
      <c r="E20" s="162">
        <f>ROUND(VALUE(SUBSTITUTE(実質収支比率等に係る経年分析!I$47,"▲","-")),2)</f>
        <v>5.75</v>
      </c>
      <c r="F20" s="162">
        <f>ROUND(VALUE(SUBSTITUTE(実質収支比率等に係る経年分析!J$47,"▲","-")),2)</f>
        <v>4.54</v>
      </c>
    </row>
    <row r="21" spans="1:11" x14ac:dyDescent="0.15">
      <c r="A21" s="162" t="s">
        <v>54</v>
      </c>
      <c r="B21" s="162">
        <f>IF(ISNUMBER(VALUE(SUBSTITUTE(実質収支比率等に係る経年分析!F$49,"▲","-"))),ROUND(VALUE(SUBSTITUTE(実質収支比率等に係る経年分析!F$49,"▲","-")),2),NA())</f>
        <v>-0.4</v>
      </c>
      <c r="C21" s="162">
        <f>IF(ISNUMBER(VALUE(SUBSTITUTE(実質収支比率等に係る経年分析!G$49,"▲","-"))),ROUND(VALUE(SUBSTITUTE(実質収支比率等に係る経年分析!G$49,"▲","-")),2),NA())</f>
        <v>4.07</v>
      </c>
      <c r="D21" s="162">
        <f>IF(ISNUMBER(VALUE(SUBSTITUTE(実質収支比率等に係る経年分析!H$49,"▲","-"))),ROUND(VALUE(SUBSTITUTE(実質収支比率等に係る経年分析!H$49,"▲","-")),2),NA())</f>
        <v>-1.1100000000000001</v>
      </c>
      <c r="E21" s="162">
        <f>IF(ISNUMBER(VALUE(SUBSTITUTE(実質収支比率等に係る経年分析!I$49,"▲","-"))),ROUND(VALUE(SUBSTITUTE(実質収支比率等に係る経年分析!I$49,"▲","-")),2),NA())</f>
        <v>0.27</v>
      </c>
      <c r="F21" s="162">
        <f>IF(ISNUMBER(VALUE(SUBSTITUTE(実質収支比率等に係る経年分析!J$49,"▲","-"))),ROUND(VALUE(SUBSTITUTE(実質収支比率等に係る経年分析!J$49,"▲","-")),2),NA())</f>
        <v>-1.75</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0.05</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0.04</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0.05</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0.12</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0.06</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大館市農業集落排水事業特別会計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0.01</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0.01</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0.02</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0.02</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0.04</v>
      </c>
    </row>
    <row r="30" spans="1:11" x14ac:dyDescent="0.15">
      <c r="A30" s="163" t="str">
        <f>IF(連結実質赤字比率に係る赤字・黒字の構成分析!C$40="",NA(),連結実質赤字比率に係る赤字・黒字の構成分析!C$40)</f>
        <v>大館市下水道事業会計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0.65</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0.36</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0.46</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0.04</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0.13</v>
      </c>
    </row>
    <row r="31" spans="1:11" x14ac:dyDescent="0.15">
      <c r="A31" s="163" t="str">
        <f>IF(連結実質赤字比率に係る赤字・黒字の構成分析!C$39="",NA(),連結実質赤字比率に係る赤字・黒字の構成分析!C$39)</f>
        <v>大館市工業用水道事業会計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0.71</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0.79</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0.79</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0.71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0.55000000000000004</v>
      </c>
    </row>
    <row r="32" spans="1:11" x14ac:dyDescent="0.15">
      <c r="A32" s="163" t="str">
        <f>IF(連結実質赤字比率に係る赤字・黒字の構成分析!C$38="",NA(),連結実質赤字比率に係る赤字・黒字の構成分析!C$38)</f>
        <v>大館市国民健康保険特別会計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0.68</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1.1599999999999999</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0.64</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0.66</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0.75</v>
      </c>
    </row>
    <row r="33" spans="1:16" x14ac:dyDescent="0.15">
      <c r="A33" s="163" t="str">
        <f>IF(連結実質赤字比率に係る赤字・黒字の構成分析!C$37="",NA(),連結実質赤字比率に係る赤字・黒字の構成分析!C$37)</f>
        <v>大館市介護保険特別会計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1.48</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1.98</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1.88</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1.44</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1.24</v>
      </c>
    </row>
    <row r="34" spans="1:16" x14ac:dyDescent="0.15">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8.3000000000000007</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9.57</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7.97</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7.44</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6.79</v>
      </c>
    </row>
    <row r="35" spans="1:16" x14ac:dyDescent="0.15">
      <c r="A35" s="163" t="str">
        <f>IF(連結実質赤字比率に係る赤字・黒字の構成分析!C$35="",NA(),連結実質赤字比率に係る赤字・黒字の構成分析!C$35)</f>
        <v>大館市水道事業会計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10.34</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11.01</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11.84</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11.84</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10.47</v>
      </c>
    </row>
    <row r="36" spans="1:16" x14ac:dyDescent="0.15">
      <c r="A36" s="163" t="str">
        <f>IF(連結実質赤字比率に係る赤字・黒字の構成分析!C$34="",NA(),連結実質赤字比率に係る赤字・黒字の構成分析!C$34)</f>
        <v>大館市病院事業会計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0</v>
      </c>
      <c r="D36" s="163">
        <f>IF(ROUND(VALUE(SUBSTITUTE(連結実質赤字比率に係る赤字・黒字の構成分析!G$34,"▲", "-")), 2) &lt; 0, ABS(ROUND(VALUE(SUBSTITUTE(連結実質赤字比率に係る赤字・黒字の構成分析!G$34,"▲", "-")), 2)), NA())</f>
        <v>0.66</v>
      </c>
      <c r="E36" s="163" t="e">
        <f>IF(ROUND(VALUE(SUBSTITUTE(連結実質赤字比率に係る赤字・黒字の構成分析!G$34,"▲", "-")), 2) &gt;= 0, ABS(ROUND(VALUE(SUBSTITUTE(連結実質赤字比率に係る赤字・黒字の構成分析!G$34,"▲", "-")), 2)), NA())</f>
        <v>#N/A</v>
      </c>
      <c r="F36" s="163">
        <f>IF(ROUND(VALUE(SUBSTITUTE(連結実質赤字比率に係る赤字・黒字の構成分析!H$34,"▲", "-")), 2) &lt; 0, ABS(ROUND(VALUE(SUBSTITUTE(連結実質赤字比率に係る赤字・黒字の構成分析!H$34,"▲", "-")), 2)), NA())</f>
        <v>1.21</v>
      </c>
      <c r="G36" s="163" t="e">
        <f>IF(ROUND(VALUE(SUBSTITUTE(連結実質赤字比率に係る赤字・黒字の構成分析!H$34,"▲", "-")), 2) &gt;= 0, ABS(ROUND(VALUE(SUBSTITUTE(連結実質赤字比率に係る赤字・黒字の構成分析!H$34,"▲", "-")), 2)), NA())</f>
        <v>#N/A</v>
      </c>
      <c r="H36" s="163">
        <f>IF(ROUND(VALUE(SUBSTITUTE(連結実質赤字比率に係る赤字・黒字の構成分析!I$34,"▲", "-")), 2) &lt; 0, ABS(ROUND(VALUE(SUBSTITUTE(連結実質赤字比率に係る赤字・黒字の構成分析!I$34,"▲", "-")), 2)), NA())</f>
        <v>3.68</v>
      </c>
      <c r="I36" s="163" t="e">
        <f>IF(ROUND(VALUE(SUBSTITUTE(連結実質赤字比率に係る赤字・黒字の構成分析!I$34,"▲", "-")), 2) &gt;= 0, ABS(ROUND(VALUE(SUBSTITUTE(連結実質赤字比率に係る赤字・黒字の構成分析!I$34,"▲", "-")), 2)), NA())</f>
        <v>#N/A</v>
      </c>
      <c r="J36" s="163">
        <f>IF(ROUND(VALUE(SUBSTITUTE(連結実質赤字比率に係る赤字・黒字の構成分析!J$34,"▲", "-")), 2) &lt; 0, ABS(ROUND(VALUE(SUBSTITUTE(連結実質赤字比率に係る赤字・黒字の構成分析!J$34,"▲", "-")), 2)), NA())</f>
        <v>7.54</v>
      </c>
      <c r="K36" s="163" t="e">
        <f>IF(ROUND(VALUE(SUBSTITUTE(連結実質赤字比率に係る赤字・黒字の構成分析!J$34,"▲", "-")), 2) &gt;= 0, ABS(ROUND(VALUE(SUBSTITUTE(連結実質赤字比率に係る赤字・黒字の構成分析!J$34,"▲", "-")), 2)), NA())</f>
        <v>#N/A</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3380</v>
      </c>
      <c r="E42" s="164"/>
      <c r="F42" s="164"/>
      <c r="G42" s="164">
        <f>'実質公債費比率（分子）の構造'!L$52</f>
        <v>3287</v>
      </c>
      <c r="H42" s="164"/>
      <c r="I42" s="164"/>
      <c r="J42" s="164">
        <f>'実質公債費比率（分子）の構造'!M$52</f>
        <v>3276</v>
      </c>
      <c r="K42" s="164"/>
      <c r="L42" s="164"/>
      <c r="M42" s="164">
        <f>'実質公債費比率（分子）の構造'!N$52</f>
        <v>3334</v>
      </c>
      <c r="N42" s="164"/>
      <c r="O42" s="164"/>
      <c r="P42" s="164">
        <f>'実質公債費比率（分子）の構造'!O$52</f>
        <v>3356</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71</v>
      </c>
      <c r="C44" s="164"/>
      <c r="D44" s="164"/>
      <c r="E44" s="164">
        <f>'実質公債費比率（分子）の構造'!L$50</f>
        <v>7</v>
      </c>
      <c r="F44" s="164"/>
      <c r="G44" s="164"/>
      <c r="H44" s="164">
        <f>'実質公債費比率（分子）の構造'!M$50</f>
        <v>238</v>
      </c>
      <c r="I44" s="164"/>
      <c r="J44" s="164"/>
      <c r="K44" s="164">
        <f>'実質公債費比率（分子）の構造'!N$50</f>
        <v>238</v>
      </c>
      <c r="L44" s="164"/>
      <c r="M44" s="164"/>
      <c r="N44" s="164">
        <f>'実質公債費比率（分子）の構造'!O$50</f>
        <v>231</v>
      </c>
      <c r="O44" s="164"/>
      <c r="P44" s="164"/>
    </row>
    <row r="45" spans="1:16" x14ac:dyDescent="0.15">
      <c r="A45" s="164" t="s">
        <v>63</v>
      </c>
      <c r="B45" s="164" t="str">
        <f>'実質公債費比率（分子）の構造'!K$49</f>
        <v>-</v>
      </c>
      <c r="C45" s="164"/>
      <c r="D45" s="164"/>
      <c r="E45" s="164" t="str">
        <f>'実質公債費比率（分子）の構造'!L$49</f>
        <v>-</v>
      </c>
      <c r="F45" s="164"/>
      <c r="G45" s="164"/>
      <c r="H45" s="164" t="str">
        <f>'実質公債費比率（分子）の構造'!M$49</f>
        <v>-</v>
      </c>
      <c r="I45" s="164"/>
      <c r="J45" s="164"/>
      <c r="K45" s="164" t="str">
        <f>'実質公債費比率（分子）の構造'!N$49</f>
        <v>-</v>
      </c>
      <c r="L45" s="164"/>
      <c r="M45" s="164"/>
      <c r="N45" s="164" t="str">
        <f>'実質公債費比率（分子）の構造'!O$49</f>
        <v>-</v>
      </c>
      <c r="O45" s="164"/>
      <c r="P45" s="164"/>
    </row>
    <row r="46" spans="1:16" x14ac:dyDescent="0.15">
      <c r="A46" s="164" t="s">
        <v>64</v>
      </c>
      <c r="B46" s="164">
        <f>'実質公債費比率（分子）の構造'!K$48</f>
        <v>1467</v>
      </c>
      <c r="C46" s="164"/>
      <c r="D46" s="164"/>
      <c r="E46" s="164">
        <f>'実質公債費比率（分子）の構造'!L$48</f>
        <v>1461</v>
      </c>
      <c r="F46" s="164"/>
      <c r="G46" s="164"/>
      <c r="H46" s="164">
        <f>'実質公債費比率（分子）の構造'!M$48</f>
        <v>1529</v>
      </c>
      <c r="I46" s="164"/>
      <c r="J46" s="164"/>
      <c r="K46" s="164">
        <f>'実質公債費比率（分子）の構造'!N$48</f>
        <v>1525</v>
      </c>
      <c r="L46" s="164"/>
      <c r="M46" s="164"/>
      <c r="N46" s="164">
        <f>'実質公債費比率（分子）の構造'!O$48</f>
        <v>1390</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3313</v>
      </c>
      <c r="C49" s="164"/>
      <c r="D49" s="164"/>
      <c r="E49" s="164">
        <f>'実質公債費比率（分子）の構造'!L$45</f>
        <v>3411</v>
      </c>
      <c r="F49" s="164"/>
      <c r="G49" s="164"/>
      <c r="H49" s="164">
        <f>'実質公債費比率（分子）の構造'!M$45</f>
        <v>3476</v>
      </c>
      <c r="I49" s="164"/>
      <c r="J49" s="164"/>
      <c r="K49" s="164">
        <f>'実質公債費比率（分子）の構造'!N$45</f>
        <v>3409</v>
      </c>
      <c r="L49" s="164"/>
      <c r="M49" s="164"/>
      <c r="N49" s="164">
        <f>'実質公債費比率（分子）の構造'!O$45</f>
        <v>3290</v>
      </c>
      <c r="O49" s="164"/>
      <c r="P49" s="164"/>
    </row>
    <row r="50" spans="1:16" x14ac:dyDescent="0.15">
      <c r="A50" s="164" t="s">
        <v>67</v>
      </c>
      <c r="B50" s="164" t="e">
        <f>NA()</f>
        <v>#N/A</v>
      </c>
      <c r="C50" s="164">
        <f>IF(ISNUMBER('実質公債費比率（分子）の構造'!K$53),'実質公債費比率（分子）の構造'!K$53,NA())</f>
        <v>1471</v>
      </c>
      <c r="D50" s="164" t="e">
        <f>NA()</f>
        <v>#N/A</v>
      </c>
      <c r="E50" s="164" t="e">
        <f>NA()</f>
        <v>#N/A</v>
      </c>
      <c r="F50" s="164">
        <f>IF(ISNUMBER('実質公債費比率（分子）の構造'!L$53),'実質公債費比率（分子）の構造'!L$53,NA())</f>
        <v>1592</v>
      </c>
      <c r="G50" s="164" t="e">
        <f>NA()</f>
        <v>#N/A</v>
      </c>
      <c r="H50" s="164" t="e">
        <f>NA()</f>
        <v>#N/A</v>
      </c>
      <c r="I50" s="164">
        <f>IF(ISNUMBER('実質公債費比率（分子）の構造'!M$53),'実質公債費比率（分子）の構造'!M$53,NA())</f>
        <v>1967</v>
      </c>
      <c r="J50" s="164" t="e">
        <f>NA()</f>
        <v>#N/A</v>
      </c>
      <c r="K50" s="164" t="e">
        <f>NA()</f>
        <v>#N/A</v>
      </c>
      <c r="L50" s="164">
        <f>IF(ISNUMBER('実質公債費比率（分子）の構造'!N$53),'実質公債費比率（分子）の構造'!N$53,NA())</f>
        <v>1838</v>
      </c>
      <c r="M50" s="164" t="e">
        <f>NA()</f>
        <v>#N/A</v>
      </c>
      <c r="N50" s="164" t="e">
        <f>NA()</f>
        <v>#N/A</v>
      </c>
      <c r="O50" s="164">
        <f>IF(ISNUMBER('実質公債費比率（分子）の構造'!O$53),'実質公債費比率（分子）の構造'!O$53,NA())</f>
        <v>1555</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37465</v>
      </c>
      <c r="E56" s="163"/>
      <c r="F56" s="163"/>
      <c r="G56" s="163">
        <f>'将来負担比率（分子）の構造'!J$52</f>
        <v>37219</v>
      </c>
      <c r="H56" s="163"/>
      <c r="I56" s="163"/>
      <c r="J56" s="163">
        <f>'将来負担比率（分子）の構造'!K$52</f>
        <v>36886</v>
      </c>
      <c r="K56" s="163"/>
      <c r="L56" s="163"/>
      <c r="M56" s="163">
        <f>'将来負担比率（分子）の構造'!L$52</f>
        <v>36510</v>
      </c>
      <c r="N56" s="163"/>
      <c r="O56" s="163"/>
      <c r="P56" s="163">
        <f>'将来負担比率（分子）の構造'!M$52</f>
        <v>35943</v>
      </c>
    </row>
    <row r="57" spans="1:16" x14ac:dyDescent="0.15">
      <c r="A57" s="163" t="s">
        <v>42</v>
      </c>
      <c r="B57" s="163"/>
      <c r="C57" s="163"/>
      <c r="D57" s="163">
        <f>'将来負担比率（分子）の構造'!I$51</f>
        <v>887</v>
      </c>
      <c r="E57" s="163"/>
      <c r="F57" s="163"/>
      <c r="G57" s="163">
        <f>'将来負担比率（分子）の構造'!J$51</f>
        <v>784</v>
      </c>
      <c r="H57" s="163"/>
      <c r="I57" s="163"/>
      <c r="J57" s="163">
        <f>'将来負担比率（分子）の構造'!K$51</f>
        <v>974</v>
      </c>
      <c r="K57" s="163"/>
      <c r="L57" s="163"/>
      <c r="M57" s="163">
        <f>'将来負担比率（分子）の構造'!L$51</f>
        <v>851</v>
      </c>
      <c r="N57" s="163"/>
      <c r="O57" s="163"/>
      <c r="P57" s="163">
        <f>'将来負担比率（分子）の構造'!M$51</f>
        <v>675</v>
      </c>
    </row>
    <row r="58" spans="1:16" x14ac:dyDescent="0.15">
      <c r="A58" s="163" t="s">
        <v>41</v>
      </c>
      <c r="B58" s="163"/>
      <c r="C58" s="163"/>
      <c r="D58" s="163">
        <f>'将来負担比率（分子）の構造'!I$50</f>
        <v>7231</v>
      </c>
      <c r="E58" s="163"/>
      <c r="F58" s="163"/>
      <c r="G58" s="163">
        <f>'将来負担比率（分子）の構造'!J$50</f>
        <v>7206</v>
      </c>
      <c r="H58" s="163"/>
      <c r="I58" s="163"/>
      <c r="J58" s="163">
        <f>'将来負担比率（分子）の構造'!K$50</f>
        <v>6580</v>
      </c>
      <c r="K58" s="163"/>
      <c r="L58" s="163"/>
      <c r="M58" s="163">
        <f>'将来負担比率（分子）の構造'!L$50</f>
        <v>6659</v>
      </c>
      <c r="N58" s="163"/>
      <c r="O58" s="163"/>
      <c r="P58" s="163">
        <f>'将来負担比率（分子）の構造'!M$50</f>
        <v>6336</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5836</v>
      </c>
      <c r="C62" s="163"/>
      <c r="D62" s="163"/>
      <c r="E62" s="163">
        <f>'将来負担比率（分子）の構造'!J$45</f>
        <v>5838</v>
      </c>
      <c r="F62" s="163"/>
      <c r="G62" s="163"/>
      <c r="H62" s="163">
        <f>'将来負担比率（分子）の構造'!K$45</f>
        <v>6130</v>
      </c>
      <c r="I62" s="163"/>
      <c r="J62" s="163"/>
      <c r="K62" s="163">
        <f>'将来負担比率（分子）の構造'!L$45</f>
        <v>6414</v>
      </c>
      <c r="L62" s="163"/>
      <c r="M62" s="163"/>
      <c r="N62" s="163">
        <f>'将来負担比率（分子）の構造'!M$45</f>
        <v>6868</v>
      </c>
      <c r="O62" s="163"/>
      <c r="P62" s="163"/>
    </row>
    <row r="63" spans="1:16" x14ac:dyDescent="0.15">
      <c r="A63" s="163" t="s">
        <v>34</v>
      </c>
      <c r="B63" s="163" t="str">
        <f>'将来負担比率（分子）の構造'!I$44</f>
        <v>-</v>
      </c>
      <c r="C63" s="163"/>
      <c r="D63" s="163"/>
      <c r="E63" s="163" t="str">
        <f>'将来負担比率（分子）の構造'!J$44</f>
        <v>-</v>
      </c>
      <c r="F63" s="163"/>
      <c r="G63" s="163"/>
      <c r="H63" s="163" t="str">
        <f>'将来負担比率（分子）の構造'!K$44</f>
        <v>-</v>
      </c>
      <c r="I63" s="163"/>
      <c r="J63" s="163"/>
      <c r="K63" s="163" t="str">
        <f>'将来負担比率（分子）の構造'!L$44</f>
        <v>-</v>
      </c>
      <c r="L63" s="163"/>
      <c r="M63" s="163"/>
      <c r="N63" s="163" t="str">
        <f>'将来負担比率（分子）の構造'!M$44</f>
        <v>-</v>
      </c>
      <c r="O63" s="163"/>
      <c r="P63" s="163"/>
    </row>
    <row r="64" spans="1:16" x14ac:dyDescent="0.15">
      <c r="A64" s="163" t="s">
        <v>33</v>
      </c>
      <c r="B64" s="163">
        <f>'将来負担比率（分子）の構造'!I$43</f>
        <v>20668</v>
      </c>
      <c r="C64" s="163"/>
      <c r="D64" s="163"/>
      <c r="E64" s="163">
        <f>'将来負担比率（分子）の構造'!J$43</f>
        <v>20801</v>
      </c>
      <c r="F64" s="163"/>
      <c r="G64" s="163"/>
      <c r="H64" s="163">
        <f>'将来負担比率（分子）の構造'!K$43</f>
        <v>20054</v>
      </c>
      <c r="I64" s="163"/>
      <c r="J64" s="163"/>
      <c r="K64" s="163">
        <f>'将来負担比率（分子）の構造'!L$43</f>
        <v>20258</v>
      </c>
      <c r="L64" s="163"/>
      <c r="M64" s="163"/>
      <c r="N64" s="163">
        <f>'将来負担比率（分子）の構造'!M$43</f>
        <v>20563</v>
      </c>
      <c r="O64" s="163"/>
      <c r="P64" s="163"/>
    </row>
    <row r="65" spans="1:16" x14ac:dyDescent="0.15">
      <c r="A65" s="163" t="s">
        <v>32</v>
      </c>
      <c r="B65" s="163">
        <f>'将来負担比率（分子）の構造'!I$42</f>
        <v>2332</v>
      </c>
      <c r="C65" s="163"/>
      <c r="D65" s="163"/>
      <c r="E65" s="163">
        <f>'将来負担比率（分子）の構造'!J$42</f>
        <v>2325</v>
      </c>
      <c r="F65" s="163"/>
      <c r="G65" s="163"/>
      <c r="H65" s="163">
        <f>'将来負担比率（分子）の構造'!K$42</f>
        <v>2087</v>
      </c>
      <c r="I65" s="163"/>
      <c r="J65" s="163"/>
      <c r="K65" s="163">
        <f>'将来負担比率（分子）の構造'!L$42</f>
        <v>1849</v>
      </c>
      <c r="L65" s="163"/>
      <c r="M65" s="163"/>
      <c r="N65" s="163">
        <f>'将来負担比率（分子）の構造'!M$42</f>
        <v>1387</v>
      </c>
      <c r="O65" s="163"/>
      <c r="P65" s="163"/>
    </row>
    <row r="66" spans="1:16" x14ac:dyDescent="0.15">
      <c r="A66" s="163" t="s">
        <v>31</v>
      </c>
      <c r="B66" s="163">
        <f>'将来負担比率（分子）の構造'!I$41</f>
        <v>33092</v>
      </c>
      <c r="C66" s="163"/>
      <c r="D66" s="163"/>
      <c r="E66" s="163">
        <f>'将来負担比率（分子）の構造'!J$41</f>
        <v>32122</v>
      </c>
      <c r="F66" s="163"/>
      <c r="G66" s="163"/>
      <c r="H66" s="163">
        <f>'将来負担比率（分子）の構造'!K$41</f>
        <v>30763</v>
      </c>
      <c r="I66" s="163"/>
      <c r="J66" s="163"/>
      <c r="K66" s="163">
        <f>'将来負担比率（分子）の構造'!L$41</f>
        <v>30309</v>
      </c>
      <c r="L66" s="163"/>
      <c r="M66" s="163"/>
      <c r="N66" s="163">
        <f>'将来負担比率（分子）の構造'!M$41</f>
        <v>30696</v>
      </c>
      <c r="O66" s="163"/>
      <c r="P66" s="163"/>
    </row>
    <row r="67" spans="1:16" x14ac:dyDescent="0.15">
      <c r="A67" s="163" t="s">
        <v>71</v>
      </c>
      <c r="B67" s="163" t="e">
        <f>NA()</f>
        <v>#N/A</v>
      </c>
      <c r="C67" s="163">
        <f>IF(ISNUMBER('将来負担比率（分子）の構造'!I$53), IF('将来負担比率（分子）の構造'!I$53 &lt; 0, 0, '将来負担比率（分子）の構造'!I$53), NA())</f>
        <v>16346</v>
      </c>
      <c r="D67" s="163" t="e">
        <f>NA()</f>
        <v>#N/A</v>
      </c>
      <c r="E67" s="163" t="e">
        <f>NA()</f>
        <v>#N/A</v>
      </c>
      <c r="F67" s="163">
        <f>IF(ISNUMBER('将来負担比率（分子）の構造'!J$53), IF('将来負担比率（分子）の構造'!J$53 &lt; 0, 0, '将来負担比率（分子）の構造'!J$53), NA())</f>
        <v>15876</v>
      </c>
      <c r="G67" s="163" t="e">
        <f>NA()</f>
        <v>#N/A</v>
      </c>
      <c r="H67" s="163" t="e">
        <f>NA()</f>
        <v>#N/A</v>
      </c>
      <c r="I67" s="163">
        <f>IF(ISNUMBER('将来負担比率（分子）の構造'!K$53), IF('将来負担比率（分子）の構造'!K$53 &lt; 0, 0, '将来負担比率（分子）の構造'!K$53), NA())</f>
        <v>14595</v>
      </c>
      <c r="J67" s="163" t="e">
        <f>NA()</f>
        <v>#N/A</v>
      </c>
      <c r="K67" s="163" t="e">
        <f>NA()</f>
        <v>#N/A</v>
      </c>
      <c r="L67" s="163">
        <f>IF(ISNUMBER('将来負担比率（分子）の構造'!L$53), IF('将来負担比率（分子）の構造'!L$53 &lt; 0, 0, '将来負担比率（分子）の構造'!L$53), NA())</f>
        <v>14810</v>
      </c>
      <c r="M67" s="163" t="e">
        <f>NA()</f>
        <v>#N/A</v>
      </c>
      <c r="N67" s="163" t="e">
        <f>NA()</f>
        <v>#N/A</v>
      </c>
      <c r="O67" s="163">
        <f>IF(ISNUMBER('将来負担比率（分子）の構造'!M$53), IF('将来負担比率（分子）の構造'!M$53 &lt; 0, 0, '将来負担比率（分子）の構造'!M$53), NA())</f>
        <v>16560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1122</v>
      </c>
      <c r="C72" s="167">
        <f>基金残高に係る経年分析!G55</f>
        <v>1269</v>
      </c>
      <c r="D72" s="167">
        <f>基金残高に係る経年分析!H55</f>
        <v>1014</v>
      </c>
    </row>
    <row r="73" spans="1:16" x14ac:dyDescent="0.15">
      <c r="A73" s="166" t="s">
        <v>74</v>
      </c>
      <c r="B73" s="167">
        <f>基金残高に係る経年分析!F56</f>
        <v>696</v>
      </c>
      <c r="C73" s="167">
        <f>基金残高に係る経年分析!G56</f>
        <v>791</v>
      </c>
      <c r="D73" s="167">
        <f>基金残高に係る経年分析!H56</f>
        <v>813</v>
      </c>
    </row>
    <row r="74" spans="1:16" x14ac:dyDescent="0.15">
      <c r="A74" s="166" t="s">
        <v>75</v>
      </c>
      <c r="B74" s="167">
        <f>基金残高に係る経年分析!F57</f>
        <v>5019</v>
      </c>
      <c r="C74" s="167">
        <f>基金残高に係る経年分析!G57</f>
        <v>4692</v>
      </c>
      <c r="D74" s="167">
        <f>基金残高に係る経年分析!H57</f>
        <v>4491</v>
      </c>
    </row>
  </sheetData>
  <sheetProtection algorithmName="SHA-512" hashValue="G3qAVvN2nNmQGN/l45U2obmjrKDit39GgJFmeFKeP0qGYfDJrBejUScQcnXHKQr7ZDTB1l8e9X/ynq0PmnYYpA==" saltValue="DbcyIf8ygz5N/YZDv9ukI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CL8016</cp:lastModifiedBy>
  <cp:lastPrinted>2026-09-15T02:30:07Z</cp:lastPrinted>
  <dcterms:created xsi:type="dcterms:W3CDTF">2026-02-23T04:41:46Z</dcterms:created>
  <dcterms:modified xsi:type="dcterms:W3CDTF">2026-09-15T02:37:32Z</dcterms:modified>
  <cp:category/>
</cp:coreProperties>
</file>