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Public\総務部\財政課\財政共有\2.全庁共通\14.ホームページ\財政状況資料集\財政状況資料集（R06.03.29更新）\"/>
    </mc:Choice>
  </mc:AlternateContent>
  <bookViews>
    <workbookView xWindow="0" yWindow="0" windowWidth="28800" windowHeight="1150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<sst xmlns="http://schemas.openxmlformats.org/spreadsheetml/2006/main" count="1108" uniqueCount="607">
  <si>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</si>
  <si>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</si>
  <si>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</si>
  <si>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</si>
  <si>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</si>
  <si>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</si>
  <si>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</si>
  <si>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</si>
  <si>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</si>
  <si>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</si>
  <si>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</si>
  <si>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</si>
  <si>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</si>
  <si>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</si>
  <si>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</si>
  <si>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</si>
  <si>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</si>
  <si>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</si>
  <si>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</si>
  <si>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</si>
  <si>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</si>
  <si>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</si>
  <si>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</si>
  <si>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</si>
  <si>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</si>
  <si>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</si>
  <si>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</si>
  <si>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</si>
  <si>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</si>
  <si>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</si>
  <si>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</si>
  <si>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</si>
  <si>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</si>
  <si>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</si>
  <si>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</si>
  <si>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</si>
  <si>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</si>
  <si>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</si>
  <si>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</si>
  <si>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</si>
  <si>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</si>
  <si>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</si>
  <si>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</si>
  <si>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</si>
  <si>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</si>
  <si>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</si>
  <si>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</si>
  <si>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</si>
  <si>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</si>
  <si>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</si>
  <si>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</si>
  <si>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</si>
  <si>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</si>
  <si>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</si>
  <si>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</si>
  <si>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</si>
  <si>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</si>
  <si>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</si>
  <si>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</si>
  <si>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</si>
  <si>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</si>
  <si>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</si>
  <si>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</si>
  <si>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</si>
  <si>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</si>
  <si>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</si>
  <si>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</si>
  <si>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</si>
  <si>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</si>
  <si>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</si>
  <si>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</si>
  <si>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</si>
  <si>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</si>
  <si>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</si>
  <si>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</si>
  <si>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</si>
  <si>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</si>
  <si>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</si>
  <si>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</si>
  <si>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</si>
  <si>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</si>
  <si>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</si>
  <si>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</si>
  <si>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</si>
  <si>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</si>
  <si>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</si>
  <si>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</si>
  <si>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</si>
  <si>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</si>
  <si>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</si>
  <si>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</si>
  <si>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</si>
  <si>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</si>
  <si>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</si>
  <si>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</si>
  <si>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</si>
  <si>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</si>
  <si>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</si>
  <si>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</si>
  <si>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</si>
  <si>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</si>
  <si>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</si>
  <si>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</si>
  <si>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</si>
  <si>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</si>
  <si>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</si>
  <si>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</si>
  <si>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</si>
  <si>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</si>
  <si>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</si>
  <si>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</si>
  <si>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</si>
  <si>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</si>
  <si>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</si>
  <si>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</si>
  <si>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</si>
  <si>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</si>
  <si>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</si>
  <si>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</si>
  <si>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</si>
  <si>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</si>
  <si>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</si>
  <si>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</si>
  <si>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</si>
  <si>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</si>
  <si>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</si>
  <si>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</si>
  <si>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</si>
  <si>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</si>
  <si>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</si>
  <si>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</si>
  <si>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</si>
  <si>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</si>
  <si>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</si>
  <si>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</si>
  <si>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</si>
  <si>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</si>
  <si>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</si>
  <si>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</si>
  <si>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</si>
  <si>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</si>
  <si>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</si>
  <si>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</si>
  <si>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</si>
  <si>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</si>
  <si>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</si>
  <si>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</si>
  <si>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</si>
  <si>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</si>
  <si>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</si>
  <si>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</si>
  <si>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</si>
  <si>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</si>
  <si>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</si>
  <si>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大館市病院事業会計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</si>
  <si>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</si>
  <si>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</si>
  <si>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</si>
  <si>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</si>
  <si>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</si>
  <si>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</si>
  <si>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</si>
  <si>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</si>
  <si>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</si>
  <si>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</si>
  <si>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</si>
  <si>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</si>
  <si>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</si>
  <si>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</si>
  <si>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</si>
  <si>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</si>
  <si>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</si>
  <si>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</si>
  <si>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</si>
  <si>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</si>
  <si>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</si>
  <si>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</si>
  <si>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</si>
  <si>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</si>
  <si>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</si>
  <si>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</si>
  <si>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</si>
  <si>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</si>
  <si>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</si>
  <si>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</si>
  <si>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</si>
  <si>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</si>
  <si>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</si>
  <si>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</si>
  <si>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</si>
  <si>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</si>
  <si>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</si>
  <si>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</si>
  <si>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</si>
  <si>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</si>
  <si>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</si>
  <si>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</si>
  <si>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</si>
  <si>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</si>
  <si>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</si>
  <si>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</si>
  <si>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</si>
  <si>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</si>
  <si>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</si>
  <si>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</si>
  <si>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</si>
  <si>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</si>
  <si>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</si>
  <si>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</si>
  <si>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</si>
  <si>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</si>
  <si>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</si>
  <si>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</si>
  <si>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</si>
  <si>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</si>
  <si>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</si>
  <si>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</si>
  <si>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</si>
  <si>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秋田県大館市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</si>
  <si>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</si>
  <si>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</si>
  <si>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</si>
  <si>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</si>
  <si>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</si>
  <si>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</si>
  <si>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</si>
  <si>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</si>
  <si>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</si>
  <si>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</si>
  <si>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</si>
  <si>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</si>
  <si>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</si>
  <si>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</si>
  <si>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</si>
  <si>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</si>
  <si>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</si>
  <si>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</si>
  <si>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</si>
  <si>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</si>
  <si>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</si>
  <si>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</si>
  <si>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</si>
  <si>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</si>
  <si>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</si>
  <si>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</si>
  <si>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</si>
  <si>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</si>
  <si>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</si>
  <si>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</si>
  <si>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</si>
  <si>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</si>
  <si>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</si>
  <si>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</si>
  <si>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</si>
  <si>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</si>
  <si>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</si>
  <si>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</si>
  <si>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</si>
  <si>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</si>
  <si>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</si>
  <si>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</si>
  <si>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</si>
  <si>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</si>
  <si>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</si>
  <si>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</si>
  <si>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</si>
  <si>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</si>
  <si>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</si>
  <si>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</si>
  <si>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</si>
  <si>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</si>
  <si>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</si>
  <si>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</si>
  <si>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</si>
  <si>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</si>
  <si>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</si>
  <si>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</si>
  <si>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</si>
  <si>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</si>
  <si>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</si>
  <si>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</si>
  <si>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</si>
  <si>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</si>
  <si>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</si>
  <si>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</si>
  <si>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</si>
  <si>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</si>
  <si>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</si>
  <si>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</si>
  <si>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</si>
  <si>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</si>
  <si>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</si>
  <si>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</si>
  <si>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</si>
  <si>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</si>
  <si>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</si>
  <si>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</si>
  <si>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</si>
  <si>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</si>
  <si>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</si>
  <si>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</si>
  <si>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</si>
  <si>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</si>
  <si>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</si>
  <si>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</si>
  <si>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</si>
  <si>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</si>
  <si>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</si>
  <si>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</si>
  <si>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</si>
  <si>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</si>
  <si>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</si>
  <si>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</si>
  <si>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</si>
  <si>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</si>
  <si>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</si>
  <si>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</si>
  <si>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</si>
  <si>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</si>
  <si>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</si>
  <si>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</si>
  <si>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</si>
  <si>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</si>
  <si>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</si>
  <si>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</si>
  <si>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</si>
  <si>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</si>
  <si>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</si>
  <si>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</si>
  <si>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</si>
  <si>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</si>
  <si>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</si>
  <si>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</si>
  <si>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</si>
  <si>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</si>
  <si>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</si>
  <si>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</si>
  <si>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</si>
  <si>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</si>
  <si>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</si>
  <si>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</si>
  <si>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</si>
  <si>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</si>
  <si>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</si>
  <si>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</si>
  <si>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</si>
  <si>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</si>
  <si>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</si>
  <si>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</si>
  <si>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</si>
  <si>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</si>
  <si>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</si>
  <si>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</si>
  <si>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</si>
  <si>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</si>
  <si>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</si>
  <si>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</si>
  <si>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</si>
  <si>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</si>
  <si>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</si>
  <si>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</si>
  <si>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</si>
  <si>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</si>
  <si>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</si>
  <si>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</si>
  <si>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</si>
  <si>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</si>
  <si>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</si>
  <si>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</si>
  <si>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</si>
  <si>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秋田県大館市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</si>
  <si>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</si>
  <si>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</si>
  <si>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</si>
  <si>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</si>
  <si>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</si>
  <si>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</si>
  <si>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</si>
  <si>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</si>
  <si>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</si>
  <si>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</si>
  <si>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</si>
  <si>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</si>
  <si>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</si>
  <si>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</si>
  <si>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</si>
  <si>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</si>
  <si>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</si>
  <si>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</si>
  <si>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</si>
  <si>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</si>
  <si>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</si>
  <si>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</si>
  <si>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</si>
  <si>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</si>
  <si>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</si>
  <si>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</si>
  <si>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</si>
  <si>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</si>
  <si>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</si>
  <si>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</si>
  <si>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</si>
  <si>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</si>
  <si>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</si>
  <si>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</si>
  <si>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</si>
  <si>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</si>
  <si>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</si>
  <si>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</si>
  <si>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</si>
  <si>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</si>
  <si>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</si>
  <si>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</si>
  <si>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</si>
  <si>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</si>
  <si>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</si>
  <si>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法適用企業</t>
    <phoneticPr fontId="5"/>
  </si>
  <si>
    <t>大館市工業用水道事業会計</t>
    <phoneticPr fontId="5"/>
  </si>
  <si>
    <t>大館市下水道事業会計</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</si>
  <si>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</si>
  <si>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</si>
  <si>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</si>
  <si>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</si>
  <si>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</si>
  <si>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</si>
  <si>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</si>
  <si>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</si>
  <si>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</si>
  <si>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</si>
  <si>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</si>
  <si>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</si>
  <si>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</si>
  <si>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</si>
  <si>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</si>
  <si>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</si>
  <si>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</si>
  <si>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</si>
  <si>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</si>
  <si>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</si>
  <si>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</si>
  <si>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</si>
  <si>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</si>
  <si>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</si>
  <si>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</si>
  <si>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</si>
  <si>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</si>
  <si>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</si>
  <si>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</si>
  <si>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</si>
  <si>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</si>
  <si>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</si>
  <si>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</si>
  <si>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</si>
  <si>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</si>
  <si>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</si>
  <si>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</si>
  <si>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</si>
  <si>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</si>
  <si>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</si>
  <si>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</si>
  <si>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</si>
  <si>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</si>
  <si>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</si>
  <si>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</si>
  <si>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</si>
  <si>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</si>
  <si>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</si>
  <si>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</si>
  <si>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</si>
  <si>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</si>
  <si>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</si>
  <si>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</si>
  <si>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</si>
  <si>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</si>
  <si>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</si>
  <si>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</si>
  <si>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</si>
  <si>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</si>
  <si>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</si>
  <si>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</si>
  <si>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</si>
  <si>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</si>
  <si>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</si>
  <si>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</si>
  <si>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</si>
  <si>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</si>
  <si>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</si>
  <si>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</si>
  <si>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</si>
  <si>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</si>
  <si>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</si>
  <si>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</si>
  <si>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</si>
  <si>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</si>
  <si>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</si>
  <si>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</si>
  <si>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</si>
  <si>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</si>
  <si>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</si>
  <si>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</si>
  <si>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</si>
  <si>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</si>
  <si>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</si>
  <si>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</si>
  <si>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</si>
  <si>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</si>
  <si>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</si>
  <si>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</si>
  <si>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</si>
  <si>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</si>
  <si>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</si>
  <si>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</si>
  <si>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</si>
  <si>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</si>
  <si>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</si>
  <si>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</si>
  <si>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</si>
  <si>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</si>
  <si>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</si>
  <si>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</si>
  <si>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</si>
  <si>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</si>
  <si>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</si>
  <si>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</si>
  <si>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</si>
  <si>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</si>
  <si>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</si>
  <si>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</si>
  <si>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</si>
  <si>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</si>
  <si>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</si>
  <si>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</si>
  <si>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</si>
  <si>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</si>
  <si>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</si>
  <si>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</si>
  <si>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</si>
  <si>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</si>
  <si>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</si>
  <si>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</si>
  <si>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</si>
  <si>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</si>
  <si>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</si>
  <si>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</si>
  <si>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</si>
  <si>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</si>
  <si>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</si>
  <si>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</si>
  <si>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</si>
  <si>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</si>
  <si>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</si>
  <si>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</si>
  <si>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</si>
  <si>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</si>
  <si>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</si>
  <si>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</si>
  <si>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</si>
  <si>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</si>
  <si>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</si>
  <si>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</si>
  <si>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</si>
  <si>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</si>
  <si>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</si>
  <si>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</si>
  <si>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</si>
  <si>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</si>
  <si>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</si>
  <si>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</si>
  <si>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</si>
  <si>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</si>
  <si>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3.52</t>
  </si>
  <si>
    <t>▲ 0.40</t>
  </si>
  <si>
    <t>▲ 1.11</t>
  </si>
  <si>
    <t>大館市病院事業会計</t>
  </si>
  <si>
    <t>▲ 0.39</t>
  </si>
  <si>
    <t>▲ 0.46</t>
  </si>
  <si>
    <t>▲ 0.66</t>
  </si>
  <si>
    <t>▲ 1.21</t>
  </si>
  <si>
    <t>大館市水道事業会計</t>
  </si>
  <si>
    <t>一般会計</t>
  </si>
  <si>
    <t>大館市介護保険特別会計</t>
  </si>
  <si>
    <t>大館市工業用水道事業会計</t>
  </si>
  <si>
    <t>大館市国民健康保険特別会計</t>
  </si>
  <si>
    <t>大館市下水道事業会計</t>
  </si>
  <si>
    <t>大館市農業集落排水事業特別会計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</si>
  <si>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</si>
  <si>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</si>
  <si>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</si>
  <si>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</si>
  <si>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</si>
  <si>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</si>
  <si>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</si>
  <si>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</si>
  <si>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</si>
  <si>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</si>
  <si>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</si>
  <si>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</si>
  <si>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</si>
  <si>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</si>
  <si>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県北環境保全センター</t>
  </si>
  <si>
    <t>大館市文教振興事業団</t>
  </si>
  <si>
    <t>-</t>
    <phoneticPr fontId="2"/>
  </si>
  <si>
    <t>地域振興基金</t>
    <rPh sb="0" eb="6">
      <t>チイキシンコウキキン</t>
    </rPh>
    <phoneticPr fontId="5"/>
  </si>
  <si>
    <t>ふるさと応援寄附基金</t>
    <rPh sb="4" eb="10">
      <t>オウエンキフキキン</t>
    </rPh>
    <phoneticPr fontId="5"/>
  </si>
  <si>
    <t>ふるさと基金</t>
    <rPh sb="4" eb="6">
      <t>キキン</t>
    </rPh>
    <phoneticPr fontId="5"/>
  </si>
  <si>
    <t>公共施設適正管理基金</t>
    <rPh sb="0" eb="2">
      <t>コウキョウ</t>
    </rPh>
    <rPh sb="2" eb="4">
      <t>シセツ</t>
    </rPh>
    <rPh sb="4" eb="6">
      <t>テキセイ</t>
    </rPh>
    <rPh sb="6" eb="8">
      <t>カンリ</t>
    </rPh>
    <rPh sb="8" eb="10">
      <t>キキン</t>
    </rPh>
    <phoneticPr fontId="5"/>
  </si>
  <si>
    <t>社会福祉環境整備基金</t>
    <rPh sb="0" eb="4">
      <t>シャカイフクシ</t>
    </rPh>
    <rPh sb="4" eb="6">
      <t>カンキョウ</t>
    </rPh>
    <rPh sb="6" eb="8">
      <t>セイビ</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</si>
</sst>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5431-4C2D-8663-E006A6FAFF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66408</c:v>
                </c:pt>
                <c:pt idx="1">
                  <c:v>70209</c:v>
                </c:pt>
                <c:pt idx="2">
                  <c:v>119750</c:v>
                </c:pt>
                <c:pt idx="3">
                  <c:v>83477</c:v>
                </c:pt>
                <c:pt idx="4">
                  <c:v>64482</c:v>
                </c:pt>
              </c:numCache>
            </c:numRef>
          </c:val>
          <c:smooth val="0"/>
          <c:extLst>
            <c:ext xmlns:c16="http://schemas.microsoft.com/office/drawing/2014/chart" uri="{C3380CC4-5D6E-409C-BE32-E72D297353CC}">
              <c16:uniqueId val="{00000001-5431-4C2D-8663-E006A6FAFF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5.26</c:v>
                </c:pt>
                <c:pt idx="1">
                  <c:v>8.2200000000000006</c:v>
                </c:pt>
                <c:pt idx="2">
                  <c:v>8.34</c:v>
                </c:pt>
                <c:pt idx="3">
                  <c:v>9.61</c:v>
                </c:pt>
                <c:pt idx="4">
                  <c:v>8.02</c:v>
                </c:pt>
              </c:numCache>
            </c:numRef>
          </c:val>
          <c:extLst>
            <c:ext xmlns:c16="http://schemas.microsoft.com/office/drawing/2014/chart" uri="{C3380CC4-5D6E-409C-BE32-E72D297353CC}">
              <c16:uniqueId val="{00000000-5F00-4A91-82AB-C928FD4538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c:v>
                </c:pt>
                <c:pt idx="1">
                  <c:v>6.53</c:v>
                </c:pt>
                <c:pt idx="2">
                  <c:v>5.68</c:v>
                </c:pt>
                <c:pt idx="3">
                  <c:v>6.01</c:v>
                </c:pt>
                <c:pt idx="4">
                  <c:v>5.14</c:v>
                </c:pt>
              </c:numCache>
            </c:numRef>
          </c:val>
          <c:extLst>
            <c:ext xmlns:c16="http://schemas.microsoft.com/office/drawing/2014/chart" uri="{C3380CC4-5D6E-409C-BE32-E72D297353CC}">
              <c16:uniqueId val="{00000001-5F00-4A91-82AB-C928FD4538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-3.52</c:v>
                </c:pt>
                <c:pt idx="1">
                  <c:v>2.92</c:v>
                </c:pt>
                <c:pt idx="2">
                  <c:v>-0.4</c:v>
                </c:pt>
                <c:pt idx="3">
                  <c:v>4.07</c:v>
                </c:pt>
                <c:pt idx="4">
                  <c:v>-1.1100000000000001</c:v>
                </c:pt>
              </c:numCache>
            </c:numRef>
          </c:val>
          <c:smooth val="0"/>
          <c:extLst>
            <c:ext xmlns:c16="http://schemas.microsoft.com/office/drawing/2014/chart" uri="{C3380CC4-5D6E-409C-BE32-E72D297353CC}">
              <c16:uniqueId val="{00000002-5F00-4A91-82AB-C928FD4538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7.0000000000000007E-2</c:v>
                </c:pt>
                <c:pt idx="4">
                  <c:v>#N/A</c:v>
                </c:pt>
                <c:pt idx="5">
                  <c:v>0.05</c:v>
                </c:pt>
                <c:pt idx="6">
                  <c:v>#N/A</c:v>
                </c:pt>
                <c:pt idx="7">
                  <c:v>0.04</c:v>
                </c:pt>
                <c:pt idx="8">
                  <c:v>#N/A</c:v>
                </c:pt>
                <c:pt idx="9">
                  <c:v>0.05</c:v>
                </c:pt>
              </c:numCache>
            </c:numRef>
          </c:val>
          <c:extLst>
            <c:ext xmlns:c16="http://schemas.microsoft.com/office/drawing/2014/chart" uri="{C3380CC4-5D6E-409C-BE32-E72D297353CC}">
              <c16:uniqueId val="{00000000-3C97-4F03-81FC-879CA4DB26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97-4F03-81FC-879CA4DB2663}"/>
            </c:ext>
          </c:extLst>
        </c:ser>
        <c:ser>
          <c:idx val="2"/>
          <c:order val="2"/>
          <c:tx>
            <c:strRef>
              <c:f>データシート!$A$29</c:f>
              <c:strCache>
                <c:ptCount val="1"/>
                <c:pt idx="0">
                  <c:v>大館市農業集落排水事業特別会計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3C97-4F03-81FC-879CA4DB2663}"/>
            </c:ext>
          </c:extLst>
        </c:ser>
        <c:ser>
          <c:idx val="3"/>
          <c:order val="3"/>
          <c:tx>
            <c:strRef>
              <c:f>データシート!$A$30</c:f>
              <c:strCache>
                <c:ptCount val="1"/>
                <c:pt idx="0">
                  <c:v>大館市下水道事業会計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1.1599999999999999</c:v>
                </c:pt>
                <c:pt idx="2">
                  <c:v>#N/A</c:v>
                </c:pt>
                <c:pt idx="3">
                  <c:v>1.01</c:v>
                </c:pt>
                <c:pt idx="4">
                  <c:v>#N/A</c:v>
                </c:pt>
                <c:pt idx="5">
                  <c:v>0.65</c:v>
                </c:pt>
                <c:pt idx="6">
                  <c:v>#N/A</c:v>
                </c:pt>
                <c:pt idx="7">
                  <c:v>0.36</c:v>
                </c:pt>
                <c:pt idx="8">
                  <c:v>#N/A</c:v>
                </c:pt>
                <c:pt idx="9">
                  <c:v>0.46</c:v>
                </c:pt>
              </c:numCache>
            </c:numRef>
          </c:val>
          <c:extLst>
            <c:ext xmlns:c16="http://schemas.microsoft.com/office/drawing/2014/chart" uri="{C3380CC4-5D6E-409C-BE32-E72D297353CC}">
              <c16:uniqueId val="{00000003-3C97-4F03-81FC-879CA4DB2663}"/>
            </c:ext>
          </c:extLst>
        </c:ser>
        <c:ser>
          <c:idx val="4"/>
          <c:order val="4"/>
          <c:tx>
            <c:strRef>
              <c:f>データシート!$A$31</c:f>
              <c:strCache>
                <c:ptCount val="1"/>
                <c:pt idx="0">
                  <c:v>大館市国民健康保険特別会計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0.93</c:v>
                </c:pt>
                <c:pt idx="2">
                  <c:v>#N/A</c:v>
                </c:pt>
                <c:pt idx="3">
                  <c:v>0.88</c:v>
                </c:pt>
                <c:pt idx="4">
                  <c:v>#N/A</c:v>
                </c:pt>
                <c:pt idx="5">
                  <c:v>0.68</c:v>
                </c:pt>
                <c:pt idx="6">
                  <c:v>#N/A</c:v>
                </c:pt>
                <c:pt idx="7">
                  <c:v>1.1599999999999999</c:v>
                </c:pt>
                <c:pt idx="8">
                  <c:v>#N/A</c:v>
                </c:pt>
                <c:pt idx="9">
                  <c:v>0.64</c:v>
                </c:pt>
              </c:numCache>
            </c:numRef>
          </c:val>
          <c:extLst>
            <c:ext xmlns:c16="http://schemas.microsoft.com/office/drawing/2014/chart" uri="{C3380CC4-5D6E-409C-BE32-E72D297353CC}">
              <c16:uniqueId val="{00000004-3C97-4F03-81FC-879CA4DB2663}"/>
            </c:ext>
          </c:extLst>
        </c:ser>
        <c:ser>
          <c:idx val="5"/>
          <c:order val="5"/>
          <c:tx>
            <c:strRef>
              <c:f>データシート!$A$32</c:f>
              <c:strCache>
                <c:ptCount val="1"/>
                <c:pt idx="0">
                  <c:v>大館市工業用水道事業会計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0.53</c:v>
                </c:pt>
                <c:pt idx="2">
                  <c:v>#N/A</c:v>
                </c:pt>
                <c:pt idx="3">
                  <c:v>0.63</c:v>
                </c:pt>
                <c:pt idx="4">
                  <c:v>#N/A</c:v>
                </c:pt>
                <c:pt idx="5">
                  <c:v>0.71</c:v>
                </c:pt>
                <c:pt idx="6">
                  <c:v>#N/A</c:v>
                </c:pt>
                <c:pt idx="7">
                  <c:v>0.79</c:v>
                </c:pt>
                <c:pt idx="8">
                  <c:v>#N/A</c:v>
                </c:pt>
                <c:pt idx="9">
                  <c:v>0.79</c:v>
                </c:pt>
              </c:numCache>
            </c:numRef>
          </c:val>
          <c:extLst>
            <c:ext xmlns:c16="http://schemas.microsoft.com/office/drawing/2014/chart" uri="{C3380CC4-5D6E-409C-BE32-E72D297353CC}">
              <c16:uniqueId val="{00000005-3C97-4F03-81FC-879CA4DB2663}"/>
            </c:ext>
          </c:extLst>
        </c:ser>
        <c:ser>
          <c:idx val="6"/>
          <c:order val="6"/>
          <c:tx>
            <c:strRef>
              <c:f>データシート!$A$33</c:f>
              <c:strCache>
                <c:ptCount val="1"/>
                <c:pt idx="0">
                  <c:v>大館市介護保険特別会計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2.36</c:v>
                </c:pt>
                <c:pt idx="2">
                  <c:v>#N/A</c:v>
                </c:pt>
                <c:pt idx="3">
                  <c:v>1.57</c:v>
                </c:pt>
                <c:pt idx="4">
                  <c:v>#N/A</c:v>
                </c:pt>
                <c:pt idx="5">
                  <c:v>1.48</c:v>
                </c:pt>
                <c:pt idx="6">
                  <c:v>#N/A</c:v>
                </c:pt>
                <c:pt idx="7">
                  <c:v>1.98</c:v>
                </c:pt>
                <c:pt idx="8">
                  <c:v>#N/A</c:v>
                </c:pt>
                <c:pt idx="9">
                  <c:v>1.88</c:v>
                </c:pt>
              </c:numCache>
            </c:numRef>
          </c:val>
          <c:extLst>
            <c:ext xmlns:c16="http://schemas.microsoft.com/office/drawing/2014/chart" uri="{C3380CC4-5D6E-409C-BE32-E72D297353CC}">
              <c16:uniqueId val="{00000006-3C97-4F03-81FC-879CA4DB266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5.19</c:v>
                </c:pt>
                <c:pt idx="2">
                  <c:v>#N/A</c:v>
                </c:pt>
                <c:pt idx="3">
                  <c:v>8.19</c:v>
                </c:pt>
                <c:pt idx="4">
                  <c:v>#N/A</c:v>
                </c:pt>
                <c:pt idx="5">
                  <c:v>8.3000000000000007</c:v>
                </c:pt>
                <c:pt idx="6">
                  <c:v>#N/A</c:v>
                </c:pt>
                <c:pt idx="7">
                  <c:v>9.57</c:v>
                </c:pt>
                <c:pt idx="8">
                  <c:v>#N/A</c:v>
                </c:pt>
                <c:pt idx="9">
                  <c:v>7.97</c:v>
                </c:pt>
              </c:numCache>
            </c:numRef>
          </c:val>
          <c:extLst>
            <c:ext xmlns:c16="http://schemas.microsoft.com/office/drawing/2014/chart" uri="{C3380CC4-5D6E-409C-BE32-E72D297353CC}">
              <c16:uniqueId val="{00000007-3C97-4F03-81FC-879CA4DB2663}"/>
            </c:ext>
          </c:extLst>
        </c:ser>
        <c:ser>
          <c:idx val="8"/>
          <c:order val="8"/>
          <c:tx>
            <c:strRef>
              <c:f>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10.039999999999999</c:v>
                </c:pt>
                <c:pt idx="2">
                  <c:v>#N/A</c:v>
                </c:pt>
                <c:pt idx="3">
                  <c:v>10.6</c:v>
                </c:pt>
                <c:pt idx="4">
                  <c:v>#N/A</c:v>
                </c:pt>
                <c:pt idx="5">
                  <c:v>10.34</c:v>
                </c:pt>
                <c:pt idx="6">
                  <c:v>#N/A</c:v>
                </c:pt>
                <c:pt idx="7">
                  <c:v>11.01</c:v>
                </c:pt>
                <c:pt idx="8">
                  <c:v>#N/A</c:v>
                </c:pt>
                <c:pt idx="9">
                  <c:v>11.84</c:v>
                </c:pt>
              </c:numCache>
            </c:numRef>
          </c:val>
          <c:extLst>
            <c:ext xmlns:c16="http://schemas.microsoft.com/office/drawing/2014/chart" uri="{C3380CC4-5D6E-409C-BE32-E72D297353CC}">
              <c16:uniqueId val="{00000008-3C97-4F03-81FC-879CA4DB2663}"/>
            </c:ext>
          </c:extLst>
        </c:ser>
        <c:ser>
          <c:idx val="9"/>
          <c:order val="9"/>
          <c:tx>
            <c:strRef>
              <c:f>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0.39</c:v>
                </c:pt>
                <c:pt idx="1">
                  <c:v>#N/A</c:v>
                </c:pt>
                <c:pt idx="2">
                  <c:v>0.46</c:v>
                </c:pt>
                <c:pt idx="3">
                  <c:v>#N/A</c:v>
                </c:pt>
                <c:pt idx="4">
                  <c:v>#N/A</c:v>
                </c:pt>
                <c:pt idx="5">
                  <c:v>0</c:v>
                </c:pt>
                <c:pt idx="6">
                  <c:v>0.66</c:v>
                </c:pt>
                <c:pt idx="7">
                  <c:v>#N/A</c:v>
                </c:pt>
                <c:pt idx="8">
                  <c:v>1.21</c:v>
                </c:pt>
                <c:pt idx="9">
                  <c:v>#N/A</c:v>
                </c:pt>
              </c:numCache>
            </c:numRef>
          </c:val>
          <c:extLst>
            <c:ext xmlns:c16="http://schemas.microsoft.com/office/drawing/2014/chart" uri="{C3380CC4-5D6E-409C-BE32-E72D297353CC}">
              <c16:uniqueId val="{00000009-3C97-4F03-81FC-879CA4DB26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3367</c:v>
                </c:pt>
                <c:pt idx="5">
                  <c:v>3377</c:v>
                </c:pt>
                <c:pt idx="8">
                  <c:v>3380</c:v>
                </c:pt>
                <c:pt idx="11">
                  <c:v>3287</c:v>
                </c:pt>
                <c:pt idx="14">
                  <c:v>3276</c:v>
                </c:pt>
              </c:numCache>
            </c:numRef>
          </c:val>
          <c:extLst>
            <c:ext xmlns:c16="http://schemas.microsoft.com/office/drawing/2014/chart" uri="{C3380CC4-5D6E-409C-BE32-E72D297353CC}">
              <c16:uniqueId val="{00000000-EFED-4727-BFD1-F6BA16820B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ED-4727-BFD1-F6BA16820B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201</c:v>
                </c:pt>
                <c:pt idx="3">
                  <c:v>199</c:v>
                </c:pt>
                <c:pt idx="6">
                  <c:v>71</c:v>
                </c:pt>
                <c:pt idx="9">
                  <c:v>7</c:v>
                </c:pt>
                <c:pt idx="12">
                  <c:v>238</c:v>
                </c:pt>
              </c:numCache>
            </c:numRef>
          </c:val>
          <c:extLst>
            <c:ext xmlns:c16="http://schemas.microsoft.com/office/drawing/2014/chart" uri="{C3380CC4-5D6E-409C-BE32-E72D297353CC}">
              <c16:uniqueId val="{00000002-EFED-4727-BFD1-F6BA16820B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ED-4727-BFD1-F6BA16820B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1536</c:v>
                </c:pt>
                <c:pt idx="3">
                  <c:v>1504</c:v>
                </c:pt>
                <c:pt idx="6">
                  <c:v>1467</c:v>
                </c:pt>
                <c:pt idx="9">
                  <c:v>1461</c:v>
                </c:pt>
                <c:pt idx="12">
                  <c:v>1529</c:v>
                </c:pt>
              </c:numCache>
            </c:numRef>
          </c:val>
          <c:extLst>
            <c:ext xmlns:c16="http://schemas.microsoft.com/office/drawing/2014/chart" uri="{C3380CC4-5D6E-409C-BE32-E72D297353CC}">
              <c16:uniqueId val="{00000004-EFED-4727-BFD1-F6BA16820B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D-4727-BFD1-F6BA16820B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ED-4727-BFD1-F6BA16820B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3261</c:v>
                </c:pt>
                <c:pt idx="3">
                  <c:v>3254</c:v>
                </c:pt>
                <c:pt idx="6">
                  <c:v>3313</c:v>
                </c:pt>
                <c:pt idx="9">
                  <c:v>3411</c:v>
                </c:pt>
                <c:pt idx="12">
                  <c:v>3476</c:v>
                </c:pt>
              </c:numCache>
            </c:numRef>
          </c:val>
          <c:extLst>
            <c:ext xmlns:c16="http://schemas.microsoft.com/office/drawing/2014/chart" uri="{C3380CC4-5D6E-409C-BE32-E72D297353CC}">
              <c16:uniqueId val="{00000007-EFED-4727-BFD1-F6BA16820B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1631</c:v>
                </c:pt>
                <c:pt idx="2">
                  <c:v>#N/A</c:v>
                </c:pt>
                <c:pt idx="3">
                  <c:v>#N/A</c:v>
                </c:pt>
                <c:pt idx="4">
                  <c:v>1580</c:v>
                </c:pt>
                <c:pt idx="5">
                  <c:v>#N/A</c:v>
                </c:pt>
                <c:pt idx="6">
                  <c:v>#N/A</c:v>
                </c:pt>
                <c:pt idx="7">
                  <c:v>1471</c:v>
                </c:pt>
                <c:pt idx="8">
                  <c:v>#N/A</c:v>
                </c:pt>
                <c:pt idx="9">
                  <c:v>#N/A</c:v>
                </c:pt>
                <c:pt idx="10">
                  <c:v>1592</c:v>
                </c:pt>
                <c:pt idx="11">
                  <c:v>#N/A</c:v>
                </c:pt>
                <c:pt idx="12">
                  <c:v>#N/A</c:v>
                </c:pt>
                <c:pt idx="13">
                  <c:v>1967</c:v>
                </c:pt>
                <c:pt idx="14">
                  <c:v>#N/A</c:v>
                </c:pt>
              </c:numCache>
            </c:numRef>
          </c:val>
          <c:smooth val="0"/>
          <c:extLst>
            <c:ext xmlns:c16="http://schemas.microsoft.com/office/drawing/2014/chart" uri="{C3380CC4-5D6E-409C-BE32-E72D297353CC}">
              <c16:uniqueId val="{00000008-EFED-4727-BFD1-F6BA16820B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36383</c:v>
                </c:pt>
                <c:pt idx="5">
                  <c:v>35720</c:v>
                </c:pt>
                <c:pt idx="8">
                  <c:v>37465</c:v>
                </c:pt>
                <c:pt idx="11">
                  <c:v>37219</c:v>
                </c:pt>
                <c:pt idx="14">
                  <c:v>36886</c:v>
                </c:pt>
              </c:numCache>
            </c:numRef>
          </c:val>
          <c:extLst>
            <c:ext xmlns:c16="http://schemas.microsoft.com/office/drawing/2014/chart" uri="{C3380CC4-5D6E-409C-BE32-E72D297353CC}">
              <c16:uniqueId val="{00000000-5FEE-46FF-A131-878CCEF74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1071</c:v>
                </c:pt>
                <c:pt idx="5">
                  <c:v>933</c:v>
                </c:pt>
                <c:pt idx="8">
                  <c:v>887</c:v>
                </c:pt>
                <c:pt idx="11">
                  <c:v>784</c:v>
                </c:pt>
                <c:pt idx="14">
                  <c:v>974</c:v>
                </c:pt>
              </c:numCache>
            </c:numRef>
          </c:val>
          <c:extLst>
            <c:ext xmlns:c16="http://schemas.microsoft.com/office/drawing/2014/chart" uri="{C3380CC4-5D6E-409C-BE32-E72D297353CC}">
              <c16:uniqueId val="{00000001-5FEE-46FF-A131-878CCEF74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7983</c:v>
                </c:pt>
                <c:pt idx="5">
                  <c:v>7834</c:v>
                </c:pt>
                <c:pt idx="8">
                  <c:v>7231</c:v>
                </c:pt>
                <c:pt idx="11">
                  <c:v>7206</c:v>
                </c:pt>
                <c:pt idx="14">
                  <c:v>6580</c:v>
                </c:pt>
              </c:numCache>
            </c:numRef>
          </c:val>
          <c:extLst>
            <c:ext xmlns:c16="http://schemas.microsoft.com/office/drawing/2014/chart" uri="{C3380CC4-5D6E-409C-BE32-E72D297353CC}">
              <c16:uniqueId val="{00000002-5FEE-46FF-A131-878CCEF74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EE-46FF-A131-878CCEF74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EE-46FF-A131-878CCEF74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E-46FF-A131-878CCEF74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5720</c:v>
                </c:pt>
                <c:pt idx="3">
                  <c:v>5795</c:v>
                </c:pt>
                <c:pt idx="6">
                  <c:v>5836</c:v>
                </c:pt>
                <c:pt idx="9">
                  <c:v>5838</c:v>
                </c:pt>
                <c:pt idx="12">
                  <c:v>6130</c:v>
                </c:pt>
              </c:numCache>
            </c:numRef>
          </c:val>
          <c:extLst>
            <c:ext xmlns:c16="http://schemas.microsoft.com/office/drawing/2014/chart" uri="{C3380CC4-5D6E-409C-BE32-E72D297353CC}">
              <c16:uniqueId val="{00000006-5FEE-46FF-A131-878CCEF74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FEE-46FF-A131-878CCEF74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21866</c:v>
                </c:pt>
                <c:pt idx="3">
                  <c:v>21122</c:v>
                </c:pt>
                <c:pt idx="6">
                  <c:v>20668</c:v>
                </c:pt>
                <c:pt idx="9">
                  <c:v>20801</c:v>
                </c:pt>
                <c:pt idx="12">
                  <c:v>20054</c:v>
                </c:pt>
              </c:numCache>
            </c:numRef>
          </c:val>
          <c:extLst>
            <c:ext xmlns:c16="http://schemas.microsoft.com/office/drawing/2014/chart" uri="{C3380CC4-5D6E-409C-BE32-E72D297353CC}">
              <c16:uniqueId val="{00000008-5FEE-46FF-A131-878CCEF74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290</c:v>
                </c:pt>
                <c:pt idx="3">
                  <c:v>91</c:v>
                </c:pt>
                <c:pt idx="6">
                  <c:v>2332</c:v>
                </c:pt>
                <c:pt idx="9">
                  <c:v>2325</c:v>
                </c:pt>
                <c:pt idx="12">
                  <c:v>2087</c:v>
                </c:pt>
              </c:numCache>
            </c:numRef>
          </c:val>
          <c:extLst>
            <c:ext xmlns:c16="http://schemas.microsoft.com/office/drawing/2014/chart" uri="{C3380CC4-5D6E-409C-BE32-E72D297353CC}">
              <c16:uniqueId val="{00000009-5FEE-46FF-A131-878CCEF74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30936</c:v>
                </c:pt>
                <c:pt idx="3">
                  <c:v>30714</c:v>
                </c:pt>
                <c:pt idx="6">
                  <c:v>33092</c:v>
                </c:pt>
                <c:pt idx="9">
                  <c:v>32122</c:v>
                </c:pt>
                <c:pt idx="12">
                  <c:v>30763</c:v>
                </c:pt>
              </c:numCache>
            </c:numRef>
          </c:val>
          <c:extLst>
            <c:ext xmlns:c16="http://schemas.microsoft.com/office/drawing/2014/chart" uri="{C3380CC4-5D6E-409C-BE32-E72D297353CC}">
              <c16:uniqueId val="{0000000A-5FEE-46FF-A131-878CCEF744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13376</c:v>
                </c:pt>
                <c:pt idx="2">
                  <c:v>#N/A</c:v>
                </c:pt>
                <c:pt idx="3">
                  <c:v>#N/A</c:v>
                </c:pt>
                <c:pt idx="4">
                  <c:v>13235</c:v>
                </c:pt>
                <c:pt idx="5">
                  <c:v>#N/A</c:v>
                </c:pt>
                <c:pt idx="6">
                  <c:v>#N/A</c:v>
                </c:pt>
                <c:pt idx="7">
                  <c:v>16346</c:v>
                </c:pt>
                <c:pt idx="8">
                  <c:v>#N/A</c:v>
                </c:pt>
                <c:pt idx="9">
                  <c:v>#N/A</c:v>
                </c:pt>
                <c:pt idx="10">
                  <c:v>15876</c:v>
                </c:pt>
                <c:pt idx="11">
                  <c:v>#N/A</c:v>
                </c:pt>
                <c:pt idx="12">
                  <c:v>#N/A</c:v>
                </c:pt>
                <c:pt idx="13">
                  <c:v>14595</c:v>
                </c:pt>
                <c:pt idx="14">
                  <c:v>#N/A</c:v>
                </c:pt>
              </c:numCache>
            </c:numRef>
          </c:val>
          <c:smooth val="0"/>
          <c:extLst>
            <c:ext xmlns:c16="http://schemas.microsoft.com/office/drawing/2014/chart" uri="{C3380CC4-5D6E-409C-BE32-E72D297353CC}">
              <c16:uniqueId val="{0000000B-5FEE-46FF-A131-878CCEF744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1247</c:v>
                </c:pt>
                <c:pt idx="1">
                  <c:v>1354</c:v>
                </c:pt>
                <c:pt idx="2">
                  <c:v>1122</c:v>
                </c:pt>
              </c:numCache>
            </c:numRef>
          </c:val>
          <c:extLst>
            <c:ext xmlns:c16="http://schemas.microsoft.com/office/drawing/2014/chart" uri="{C3380CC4-5D6E-409C-BE32-E72D297353CC}">
              <c16:uniqueId val="{00000000-BACD-4044-B411-A2E5D34A19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415</c:v>
                </c:pt>
                <c:pt idx="1">
                  <c:v>696</c:v>
                </c:pt>
                <c:pt idx="2">
                  <c:v>696</c:v>
                </c:pt>
              </c:numCache>
            </c:numRef>
          </c:val>
          <c:extLst>
            <c:ext xmlns:c16="http://schemas.microsoft.com/office/drawing/2014/chart" uri="{C3380CC4-5D6E-409C-BE32-E72D297353CC}">
              <c16:uniqueId val="{00000001-BACD-4044-B411-A2E5D34A19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6485</c:v>
                </c:pt>
                <c:pt idx="1">
                  <c:v>5857</c:v>
                </c:pt>
                <c:pt idx="2">
                  <c:v>5019</c:v>
                </c:pt>
              </c:numCache>
            </c:numRef>
          </c:val>
          <c:extLst>
            <c:ext xmlns:c16="http://schemas.microsoft.com/office/drawing/2014/chart" uri="{C3380CC4-5D6E-409C-BE32-E72D297353CC}">
              <c16:uniqueId val="{00000002-BACD-4044-B411-A2E5D34A19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元利償還金は一般単独事業債などの償還終了による減が元金償還開始額を下回ったことにより前年度と比べて増加した。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病院</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事業債の償還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に伴う繰入金の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と比べて増加した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債務負担行為に基づく支出額は一般廃棄物処理施設整備費の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下水道資本費平準化債の増加で事業費補正により基準財政需要額に算入された公債費が減少したことにより減少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この結果、実質公債費比率は前年度比</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％となった。今後も適正な事業量の管理を行うことで地方債の借入抑制を図る。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本市では、満期一括償還の地方債を発行していないため、減債基金残高と減債基金積立相当額に該当する数値はありません。</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一般会計等に係る地方債の現在高は、新規建設事業の抑制や臨時財政対策債の発行額の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により減少した。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の支出開始に伴う減少により減少した。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公営企業債等繰入見込額は病院施設整備事業債の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償還額の減少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充当可能基金は庁舎等整備基金を本庁舎建設事業の繰上償還に充当したことにより減少した。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この結果、将来負担比率は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イント減少して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78.3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％となったが、今後は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大館駅周辺整備事業や本庁舎外構整備事業等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の大規模事業の実施に伴う地方債発行額の増加により比率が上昇することが予想される。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今後も適切な事業量の管理を行うことで地方債借入の抑制を図り、併せて市税を中心とした歳入の確保に努め財政の健全化を図る。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財政調整基金は、取り崩し額が積立額を上回ったことにより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、その他特定目的基金では地域振興基金が新型コロナウイルス感染症対策事業への対応により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百万円の減少、ふるさと応援寄附基金が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活用事業増加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公共施設適正管理基金が活用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事業増加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庁舎等整備基金が本庁舎建設事業対応により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838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百万円の減少となっている。基金全体では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1,069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財政調整基金については、目標積立額に近づくように、減債基金と合わせ地方財政法第</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項の規定による額以上を積み立てていく方針。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・地域振興基金：新市建設計画に基づく地域づくりに要する経費。</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・ふるさと基金：健康で文化的なふるさとづくり（ハード事業を除く）に要する経費。</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・公共施設適正管理基金：用途を廃止した公共施設の解体及び除去に要する経費や公共施設の維持改修に要する経費。</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・社会福祉環境整備基金：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健康で生きがいのもてる福祉のまちづくりを推進するための経費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ふるさと応援寄附基金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公共施設適正管理基金が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活用事業増加に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より減少、庁舎等整備基金が本庁舎建設事業対応により減少したため、残高が減少した。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公共施設の老朽化に伴う維持補修費や建替・解体費用の増加が見込まれるため、公共施設適正管理基金に計画的に積立を行う。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大雨災害</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へ対応するための財源とした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や物価高騰対策</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等により、基金の取り崩し額が増加することが懸念されるが、標準財政規模（</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21,837,166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億円）程度を確保できるよう目指していく。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地方償還財源として取り崩しを行ったが、取り崩し額と同額を積立てたため</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前年同額となった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大館駅周辺整備事業等が進んでおり公債費の増加が見込まれているため、今後の償還に備え財政調整基金と合わせて地方財政法第</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条第１項の規定による額以上の積み立てを行い、標準財政規模（</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21,837,166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億円）程度を確保できるよう目指していく。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年間の財政力指数が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台で推移し、類似団体平均を下回っている主な要因は、長引く地方経済の景気低迷による個人所得の減少や土地価格の下落、評価替等による市税収入の伸び悩みによるものである。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４年度は、分子となる基準財政収入額が市町村民税の増等により増加となり、分母となる基準財政需要額は高齢者保健福祉費単位費用の減等により減額したが、３ヶ年平均の財政力指数は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と前年度と同指数となった。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今後も市税を中心とした歳入確保に努め、歳出の徹底的な見直しを行い財政基盤の強化を図る。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４年度は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％と類似団体平均を上回ったが、分子となる経常経費において退職手当負担金負担率の見直し等による人件費の減や生活保護費等扶助費の減で前年度比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263,647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千円の減となったものの、分母において普通交付税や臨時財政対策債の減で前年度比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1,081,528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千円の減となったことにより、比率は前年度比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今後も病院事業の経営改善及び職員定員適正化計画の着実な実施により比率の改善を図る。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75565</xdr:rowOff>
    </xdr:to>
    <xdr:cxnSp macro="">
      <xdr:nvCxnSpPr>
        <xdr:cNvPr id="128" name="直線コネクタ 127"/>
        <xdr:cNvCxnSpPr/>
      </xdr:nvCxnSpPr>
      <xdr:spPr>
        <a:xfrm>
          <a:off x="4114800" y="10849293"/>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64</xdr:row>
      <xdr:rowOff>21272</xdr:rowOff>
    </xdr:to>
    <xdr:cxnSp macro="">
      <xdr:nvCxnSpPr>
        <xdr:cNvPr id="131" name="直線コネクタ 130"/>
        <xdr:cNvCxnSpPr/>
      </xdr:nvCxnSpPr>
      <xdr:spPr>
        <a:xfrm flipV="1">
          <a:off x="3225800" y="10849293"/>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64</xdr:row>
      <xdr:rowOff>21272</xdr:rowOff>
    </xdr:to>
    <xdr:cxnSp macro="">
      <xdr:nvCxnSpPr>
        <xdr:cNvPr id="134" name="直線コネクタ 133"/>
        <xdr:cNvCxnSpPr/>
      </xdr:nvCxnSpPr>
      <xdr:spPr>
        <a:xfrm>
          <a:off x="2336800" y="108975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96203</xdr:rowOff>
    </xdr:to>
    <xdr:cxnSp macro="">
      <xdr:nvCxnSpPr>
        <xdr:cNvPr id="137" name="直線コネクタ 136"/>
        <xdr:cNvCxnSpPr/>
      </xdr:nvCxnSpPr>
      <xdr:spPr>
        <a:xfrm>
          <a:off x="1447800" y="108432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7" name="楕円 146"/>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8"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83520</xdr:rowOff>
    </xdr:from>
    <xdr:ext cx="736600" cy="259045"/>
    <xdr:sp macro="" textlink="">
      <xdr:nvSpPr>
        <xdr:cNvPr id="150" name="テキスト ボックス 149"/>
        <xdr:cNvSpPr txBox="1"/>
      </xdr:nvSpPr>
      <xdr:spPr>
        <a:xfrm>
          <a:off x="3733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3" name="楕円 152"/>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54" name="テキスト ボックス 153"/>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5" name="楕円 154"/>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6" name="テキスト ボックス 155"/>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人口１人当たりの人件費・物件費等が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201,091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円と類似団体の平均より高くなっている。人口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人当たり職員数が類似団体平均より多いこと、県の人事委員会勧告に準じた給与改定に基づく人件費の増や公共施設の管理の指定管理者への委託を推し進めていることによる物件費の増等がその要因である。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このため、今後も職員定員適正化計画に基づく職員の適正配置や大館市公共施設等総合管理計画に基づく施設の適正管理等により人件費、物件費の抑制を図り、数値の改善を図る。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21785</xdr:rowOff>
    </xdr:from>
    <xdr:to>
      <xdr:col>23</xdr:col>
      <xdr:colOff>133350</xdr:colOff>
      <xdr:row>85</xdr:row>
      <xdr:rowOff>40525</xdr:rowOff>
    </xdr:to>
    <xdr:cxnSp macro="">
      <xdr:nvCxnSpPr>
        <xdr:cNvPr id="191" name="直線コネクタ 190"/>
        <xdr:cNvCxnSpPr/>
      </xdr:nvCxnSpPr>
      <xdr:spPr>
        <a:xfrm>
          <a:off x="4114800" y="14595035"/>
          <a:ext cx="8382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162796</xdr:rowOff>
    </xdr:from>
    <xdr:to>
      <xdr:col>19</xdr:col>
      <xdr:colOff>133350</xdr:colOff>
      <xdr:row>85</xdr:row>
      <xdr:rowOff>21785</xdr:rowOff>
    </xdr:to>
    <xdr:cxnSp macro="">
      <xdr:nvCxnSpPr>
        <xdr:cNvPr id="194" name="直線コネクタ 193"/>
        <xdr:cNvCxnSpPr/>
      </xdr:nvCxnSpPr>
      <xdr:spPr>
        <a:xfrm>
          <a:off x="3225800" y="14393146"/>
          <a:ext cx="889000" cy="20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63340</xdr:rowOff>
    </xdr:from>
    <xdr:to>
      <xdr:col>15</xdr:col>
      <xdr:colOff>82550</xdr:colOff>
      <xdr:row>83</xdr:row>
      <xdr:rowOff>162796</xdr:rowOff>
    </xdr:to>
    <xdr:cxnSp macro="">
      <xdr:nvCxnSpPr>
        <xdr:cNvPr id="197" name="直線コネクタ 196"/>
        <xdr:cNvCxnSpPr/>
      </xdr:nvCxnSpPr>
      <xdr:spPr>
        <a:xfrm>
          <a:off x="2336800" y="14293690"/>
          <a:ext cx="889000" cy="9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25095</xdr:rowOff>
    </xdr:from>
    <xdr:to>
      <xdr:col>11</xdr:col>
      <xdr:colOff>31750</xdr:colOff>
      <xdr:row>83</xdr:row>
      <xdr:rowOff>63340</xdr:rowOff>
    </xdr:to>
    <xdr:cxnSp macro="">
      <xdr:nvCxnSpPr>
        <xdr:cNvPr id="200" name="直線コネクタ 199"/>
        <xdr:cNvCxnSpPr/>
      </xdr:nvCxnSpPr>
      <xdr:spPr>
        <a:xfrm>
          <a:off x="1447800" y="14255445"/>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161175</xdr:rowOff>
    </xdr:from>
    <xdr:to>
      <xdr:col>23</xdr:col>
      <xdr:colOff>184150</xdr:colOff>
      <xdr:row>85</xdr:row>
      <xdr:rowOff>91325</xdr:rowOff>
    </xdr:to>
    <xdr:sp macro="" textlink="">
      <xdr:nvSpPr>
        <xdr:cNvPr id="210" name="楕円 209"/>
        <xdr:cNvSpPr/>
      </xdr:nvSpPr>
      <xdr:spPr>
        <a:xfrm>
          <a:off x="4902200" y="145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133252</xdr:rowOff>
    </xdr:from>
    <xdr:ext cx="762000" cy="259045"/>
    <xdr:sp macro="" textlink="">
      <xdr:nvSpPr>
        <xdr:cNvPr id="211" name="人件費・物件費等の状況該当値テキスト"/>
        <xdr:cNvSpPr txBox="1"/>
      </xdr:nvSpPr>
      <xdr:spPr>
        <a:xfrm>
          <a:off x="5041900" y="1453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142435</xdr:rowOff>
    </xdr:from>
    <xdr:to>
      <xdr:col>19</xdr:col>
      <xdr:colOff>184150</xdr:colOff>
      <xdr:row>85</xdr:row>
      <xdr:rowOff>72585</xdr:rowOff>
    </xdr:to>
    <xdr:sp macro="" textlink="">
      <xdr:nvSpPr>
        <xdr:cNvPr id="212" name="楕円 211"/>
        <xdr:cNvSpPr/>
      </xdr:nvSpPr>
      <xdr:spPr>
        <a:xfrm>
          <a:off x="4064000" y="145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57362</xdr:rowOff>
    </xdr:from>
    <xdr:ext cx="736600" cy="259045"/>
    <xdr:sp macro="" textlink="">
      <xdr:nvSpPr>
        <xdr:cNvPr id="213" name="テキスト ボックス 212"/>
        <xdr:cNvSpPr txBox="1"/>
      </xdr:nvSpPr>
      <xdr:spPr>
        <a:xfrm>
          <a:off x="3733800" y="14630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111996</xdr:rowOff>
    </xdr:from>
    <xdr:to>
      <xdr:col>15</xdr:col>
      <xdr:colOff>133350</xdr:colOff>
      <xdr:row>84</xdr:row>
      <xdr:rowOff>42146</xdr:rowOff>
    </xdr:to>
    <xdr:sp macro="" textlink="">
      <xdr:nvSpPr>
        <xdr:cNvPr id="214" name="楕円 213"/>
        <xdr:cNvSpPr/>
      </xdr:nvSpPr>
      <xdr:spPr>
        <a:xfrm>
          <a:off x="3175000" y="143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26923</xdr:rowOff>
    </xdr:from>
    <xdr:ext cx="762000" cy="259045"/>
    <xdr:sp macro="" textlink="">
      <xdr:nvSpPr>
        <xdr:cNvPr id="215" name="テキスト ボックス 214"/>
        <xdr:cNvSpPr txBox="1"/>
      </xdr:nvSpPr>
      <xdr:spPr>
        <a:xfrm>
          <a:off x="2844800" y="144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12540</xdr:rowOff>
    </xdr:from>
    <xdr:to>
      <xdr:col>11</xdr:col>
      <xdr:colOff>82550</xdr:colOff>
      <xdr:row>83</xdr:row>
      <xdr:rowOff>114140</xdr:rowOff>
    </xdr:to>
    <xdr:sp macro="" textlink="">
      <xdr:nvSpPr>
        <xdr:cNvPr id="216" name="楕円 215"/>
        <xdr:cNvSpPr/>
      </xdr:nvSpPr>
      <xdr:spPr>
        <a:xfrm>
          <a:off x="2286000" y="142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98917</xdr:rowOff>
    </xdr:from>
    <xdr:ext cx="762000" cy="259045"/>
    <xdr:sp macro="" textlink="">
      <xdr:nvSpPr>
        <xdr:cNvPr id="217" name="テキスト ボックス 216"/>
        <xdr:cNvSpPr txBox="1"/>
      </xdr:nvSpPr>
      <xdr:spPr>
        <a:xfrm>
          <a:off x="1955800" y="1432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145745</xdr:rowOff>
    </xdr:from>
    <xdr:to>
      <xdr:col>7</xdr:col>
      <xdr:colOff>31750</xdr:colOff>
      <xdr:row>83</xdr:row>
      <xdr:rowOff>75895</xdr:rowOff>
    </xdr:to>
    <xdr:sp macro="" textlink="">
      <xdr:nvSpPr>
        <xdr:cNvPr id="218" name="楕円 217"/>
        <xdr:cNvSpPr/>
      </xdr:nvSpPr>
      <xdr:spPr>
        <a:xfrm>
          <a:off x="1397000" y="14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60672</xdr:rowOff>
    </xdr:from>
    <xdr:ext cx="762000" cy="259045"/>
    <xdr:sp macro="" textlink="">
      <xdr:nvSpPr>
        <xdr:cNvPr id="219" name="テキスト ボックス 218"/>
        <xdr:cNvSpPr txBox="1"/>
      </xdr:nvSpPr>
      <xdr:spPr>
        <a:xfrm>
          <a:off x="1066800" y="142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４年度は大きな制度改正はなかったものの、採用及び退職に伴う職員構成の変動により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ポイント下がり、類似団体より低い指数となっている。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今後も地域の民間企業の給与水準との均衡を基本とし、国や県の動向等を踏まえ、給与の適正化に努める。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5" name="直線コネクタ 254"/>
        <xdr:cNvCxnSpPr/>
      </xdr:nvCxnSpPr>
      <xdr:spPr>
        <a:xfrm flipV="1">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58" name="直線コネクタ 257"/>
        <xdr:cNvCxnSpPr/>
      </xdr:nvCxnSpPr>
      <xdr:spPr>
        <a:xfrm>
          <a:off x="15290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macro="">
      <xdr:nvCxnSpPr>
        <xdr:cNvPr id="261" name="直線コネクタ 260"/>
        <xdr:cNvCxnSpPr/>
      </xdr:nvCxnSpPr>
      <xdr:spPr>
        <a:xfrm>
          <a:off x="14401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4" name="直線コネクタ 263"/>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5" name="給与水準   （国との比較）該当値テキスト"/>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7" name="テキスト ボックス 276"/>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79" name="テキスト ボックス 278"/>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1" name="テキスト ボックス 280"/>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3" name="テキスト ボックス 28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予定を上回る退職者や採用辞退者がいたことにより職員数が減ったものの、人口の減少割合が高かったことから増加となった。</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権限移譲を受けた事務処理の開始などにより、人口が減っても職員数を減らせる状況にはなく、２年度～５年度及び６年度～１０年度における職員定員適正化計画においても増員を計画している。そのため、今後しばらくは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人当たりの職員数は微増していくと思われる。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170074</xdr:rowOff>
    </xdr:from>
    <xdr:to>
      <xdr:col>81</xdr:col>
      <xdr:colOff>44450</xdr:colOff>
      <xdr:row>65</xdr:row>
      <xdr:rowOff>6668</xdr:rowOff>
    </xdr:to>
    <xdr:cxnSp macro="">
      <xdr:nvCxnSpPr>
        <xdr:cNvPr id="318" name="直線コネクタ 317"/>
        <xdr:cNvCxnSpPr/>
      </xdr:nvCxnSpPr>
      <xdr:spPr>
        <a:xfrm>
          <a:off x="16179800" y="1114287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137901</xdr:rowOff>
    </xdr:from>
    <xdr:to>
      <xdr:col>77</xdr:col>
      <xdr:colOff>44450</xdr:colOff>
      <xdr:row>64</xdr:row>
      <xdr:rowOff>170074</xdr:rowOff>
    </xdr:to>
    <xdr:cxnSp macro="">
      <xdr:nvCxnSpPr>
        <xdr:cNvPr id="321" name="直線コネクタ 320"/>
        <xdr:cNvCxnSpPr/>
      </xdr:nvCxnSpPr>
      <xdr:spPr>
        <a:xfrm>
          <a:off x="15290800" y="1111070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79587</xdr:rowOff>
    </xdr:from>
    <xdr:to>
      <xdr:col>72</xdr:col>
      <xdr:colOff>203200</xdr:colOff>
      <xdr:row>64</xdr:row>
      <xdr:rowOff>137901</xdr:rowOff>
    </xdr:to>
    <xdr:cxnSp macro="">
      <xdr:nvCxnSpPr>
        <xdr:cNvPr id="324" name="直線コネクタ 323"/>
        <xdr:cNvCxnSpPr/>
      </xdr:nvCxnSpPr>
      <xdr:spPr>
        <a:xfrm>
          <a:off x="14401800" y="11052387"/>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29316</xdr:rowOff>
    </xdr:from>
    <xdr:to>
      <xdr:col>68</xdr:col>
      <xdr:colOff>152400</xdr:colOff>
      <xdr:row>64</xdr:row>
      <xdr:rowOff>79587</xdr:rowOff>
    </xdr:to>
    <xdr:cxnSp macro="">
      <xdr:nvCxnSpPr>
        <xdr:cNvPr id="327" name="直線コネクタ 326"/>
        <xdr:cNvCxnSpPr/>
      </xdr:nvCxnSpPr>
      <xdr:spPr>
        <a:xfrm>
          <a:off x="13512800" y="1100211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127318</xdr:rowOff>
    </xdr:from>
    <xdr:to>
      <xdr:col>81</xdr:col>
      <xdr:colOff>95250</xdr:colOff>
      <xdr:row>65</xdr:row>
      <xdr:rowOff>57468</xdr:rowOff>
    </xdr:to>
    <xdr:sp macro="" textlink="">
      <xdr:nvSpPr>
        <xdr:cNvPr id="337" name="楕円 336"/>
        <xdr:cNvSpPr/>
      </xdr:nvSpPr>
      <xdr:spPr>
        <a:xfrm>
          <a:off x="169672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99395</xdr:rowOff>
    </xdr:from>
    <xdr:ext cx="762000" cy="259045"/>
    <xdr:sp macro="" textlink="">
      <xdr:nvSpPr>
        <xdr:cNvPr id="338" name="定員管理の状況該当値テキスト"/>
        <xdr:cNvSpPr txBox="1"/>
      </xdr:nvSpPr>
      <xdr:spPr>
        <a:xfrm>
          <a:off x="17106900" y="110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119274</xdr:rowOff>
    </xdr:from>
    <xdr:to>
      <xdr:col>77</xdr:col>
      <xdr:colOff>95250</xdr:colOff>
      <xdr:row>65</xdr:row>
      <xdr:rowOff>49424</xdr:rowOff>
    </xdr:to>
    <xdr:sp macro="" textlink="">
      <xdr:nvSpPr>
        <xdr:cNvPr id="339" name="楕円 338"/>
        <xdr:cNvSpPr/>
      </xdr:nvSpPr>
      <xdr:spPr>
        <a:xfrm>
          <a:off x="161290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34201</xdr:rowOff>
    </xdr:from>
    <xdr:ext cx="736600" cy="259045"/>
    <xdr:sp macro="" textlink="">
      <xdr:nvSpPr>
        <xdr:cNvPr id="340" name="テキスト ボックス 339"/>
        <xdr:cNvSpPr txBox="1"/>
      </xdr:nvSpPr>
      <xdr:spPr>
        <a:xfrm>
          <a:off x="15798800" y="1117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87101</xdr:rowOff>
    </xdr:from>
    <xdr:to>
      <xdr:col>73</xdr:col>
      <xdr:colOff>44450</xdr:colOff>
      <xdr:row>65</xdr:row>
      <xdr:rowOff>17251</xdr:rowOff>
    </xdr:to>
    <xdr:sp macro="" textlink="">
      <xdr:nvSpPr>
        <xdr:cNvPr id="341" name="楕円 340"/>
        <xdr:cNvSpPr/>
      </xdr:nvSpPr>
      <xdr:spPr>
        <a:xfrm>
          <a:off x="15240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2028</xdr:rowOff>
    </xdr:from>
    <xdr:ext cx="762000" cy="259045"/>
    <xdr:sp macro="" textlink="">
      <xdr:nvSpPr>
        <xdr:cNvPr id="342" name="テキスト ボックス 341"/>
        <xdr:cNvSpPr txBox="1"/>
      </xdr:nvSpPr>
      <xdr:spPr>
        <a:xfrm>
          <a:off x="14909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28787</xdr:rowOff>
    </xdr:from>
    <xdr:to>
      <xdr:col>68</xdr:col>
      <xdr:colOff>203200</xdr:colOff>
      <xdr:row>64</xdr:row>
      <xdr:rowOff>130387</xdr:rowOff>
    </xdr:to>
    <xdr:sp macro="" textlink="">
      <xdr:nvSpPr>
        <xdr:cNvPr id="343" name="楕円 342"/>
        <xdr:cNvSpPr/>
      </xdr:nvSpPr>
      <xdr:spPr>
        <a:xfrm>
          <a:off x="14351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115164</xdr:rowOff>
    </xdr:from>
    <xdr:ext cx="762000" cy="259045"/>
    <xdr:sp macro="" textlink="">
      <xdr:nvSpPr>
        <xdr:cNvPr id="344" name="テキスト ボックス 343"/>
        <xdr:cNvSpPr txBox="1"/>
      </xdr:nvSpPr>
      <xdr:spPr>
        <a:xfrm>
          <a:off x="14020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149966</xdr:rowOff>
    </xdr:from>
    <xdr:to>
      <xdr:col>64</xdr:col>
      <xdr:colOff>152400</xdr:colOff>
      <xdr:row>64</xdr:row>
      <xdr:rowOff>80116</xdr:rowOff>
    </xdr:to>
    <xdr:sp macro="" textlink="">
      <xdr:nvSpPr>
        <xdr:cNvPr id="345" name="楕円 344"/>
        <xdr:cNvSpPr/>
      </xdr:nvSpPr>
      <xdr:spPr>
        <a:xfrm>
          <a:off x="13462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64893</xdr:rowOff>
    </xdr:from>
    <xdr:ext cx="762000" cy="259045"/>
    <xdr:sp macro="" textlink="">
      <xdr:nvSpPr>
        <xdr:cNvPr id="346" name="テキスト ボックス 345"/>
        <xdr:cNvSpPr txBox="1"/>
      </xdr:nvSpPr>
      <xdr:spPr>
        <a:xfrm>
          <a:off x="13131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％と類似団体平均を上回って推移してきている。４年度は、分子となる病院事業債の元利償還に対する繰入金等の増により前年度比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374,983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千円の増となり、分母において臨時財政対策債発行可能額等の減で前年度比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673,083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千円の減となったことにより、比率は前年度比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５年度には、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地域総合整備資金貸付や長根山運動公園整備事業の元利償還や</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一般廃棄物処理施設のＰＦＩ事業に伴う債務負担行為に基づく支出</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による比率の上昇が見込まれる。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今後も引き続き、普通建設事業を厳選し、地方債残高の増加を抑制していく。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81026</xdr:rowOff>
    </xdr:to>
    <xdr:cxnSp macro="">
      <xdr:nvCxnSpPr>
        <xdr:cNvPr id="378" name="直線コネクタ 377"/>
        <xdr:cNvCxnSpPr/>
      </xdr:nvCxnSpPr>
      <xdr:spPr>
        <a:xfrm>
          <a:off x="16179800" y="705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42418</xdr:rowOff>
    </xdr:to>
    <xdr:cxnSp macro="">
      <xdr:nvCxnSpPr>
        <xdr:cNvPr id="381" name="直線コネクタ 380"/>
        <xdr:cNvCxnSpPr/>
      </xdr:nvCxnSpPr>
      <xdr:spPr>
        <a:xfrm flipV="1">
          <a:off x="15290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52070</xdr:rowOff>
    </xdr:to>
    <xdr:cxnSp macro="">
      <xdr:nvCxnSpPr>
        <xdr:cNvPr id="384" name="直線コネクタ 383"/>
        <xdr:cNvCxnSpPr/>
      </xdr:nvCxnSpPr>
      <xdr:spPr>
        <a:xfrm flipV="1">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52070</xdr:rowOff>
    </xdr:to>
    <xdr:cxnSp macro="">
      <xdr:nvCxnSpPr>
        <xdr:cNvPr id="387" name="直線コネクタ 386"/>
        <xdr:cNvCxnSpPr/>
      </xdr:nvCxnSpPr>
      <xdr:spPr>
        <a:xfrm>
          <a:off x="13512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7" name="楕円 396"/>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8"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0" name="テキスト ボックス 399"/>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1" name="楕円 400"/>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2" name="テキスト ボックス 401"/>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3" name="楕円 402"/>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4" name="テキスト ボックス 40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5" name="楕円 404"/>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6" name="テキスト ボックス 405"/>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と類似団体平均を大きく上回って推移してきている。繰上償還や地方債新規発行額の抑制による地方債の現在高の減少により、４年度は前年度比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今後は大館駅周辺整備事業や本庁舎外構整備事業等に伴う地方債の借入れによる比率の上昇が見込まれるが、本庁舎建設事業の一部繰上償還や、普通建設事業の厳選により地方債残高の増加を抑制していく。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126819</xdr:rowOff>
    </xdr:from>
    <xdr:to>
      <xdr:col>81</xdr:col>
      <xdr:colOff>44450</xdr:colOff>
      <xdr:row>19</xdr:row>
      <xdr:rowOff>181</xdr:rowOff>
    </xdr:to>
    <xdr:cxnSp macro="">
      <xdr:nvCxnSpPr>
        <xdr:cNvPr id="442" name="直線コネクタ 441"/>
        <xdr:cNvCxnSpPr/>
      </xdr:nvCxnSpPr>
      <xdr:spPr>
        <a:xfrm flipV="1">
          <a:off x="16179800" y="3212919"/>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181</xdr:rowOff>
    </xdr:from>
    <xdr:to>
      <xdr:col>77</xdr:col>
      <xdr:colOff>44450</xdr:colOff>
      <xdr:row>19</xdr:row>
      <xdr:rowOff>61081</xdr:rowOff>
    </xdr:to>
    <xdr:cxnSp macro="">
      <xdr:nvCxnSpPr>
        <xdr:cNvPr id="445" name="直線コネクタ 444"/>
        <xdr:cNvCxnSpPr/>
      </xdr:nvCxnSpPr>
      <xdr:spPr>
        <a:xfrm flipV="1">
          <a:off x="15290800" y="3257731"/>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62472</xdr:rowOff>
    </xdr:from>
    <xdr:to>
      <xdr:col>72</xdr:col>
      <xdr:colOff>203200</xdr:colOff>
      <xdr:row>19</xdr:row>
      <xdr:rowOff>61081</xdr:rowOff>
    </xdr:to>
    <xdr:cxnSp macro="">
      <xdr:nvCxnSpPr>
        <xdr:cNvPr id="448" name="直線コネクタ 447"/>
        <xdr:cNvCxnSpPr/>
      </xdr:nvCxnSpPr>
      <xdr:spPr>
        <a:xfrm>
          <a:off x="14401800" y="3148572"/>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62472</xdr:rowOff>
    </xdr:from>
    <xdr:to>
      <xdr:col>68</xdr:col>
      <xdr:colOff>152400</xdr:colOff>
      <xdr:row>18</xdr:row>
      <xdr:rowOff>64770</xdr:rowOff>
    </xdr:to>
    <xdr:cxnSp macro="">
      <xdr:nvCxnSpPr>
        <xdr:cNvPr id="451" name="直線コネクタ 450"/>
        <xdr:cNvCxnSpPr/>
      </xdr:nvCxnSpPr>
      <xdr:spPr>
        <a:xfrm flipV="1">
          <a:off x="13512800" y="314857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76019</xdr:rowOff>
    </xdr:from>
    <xdr:to>
      <xdr:col>81</xdr:col>
      <xdr:colOff>95250</xdr:colOff>
      <xdr:row>19</xdr:row>
      <xdr:rowOff>6169</xdr:rowOff>
    </xdr:to>
    <xdr:sp macro="" textlink="">
      <xdr:nvSpPr>
        <xdr:cNvPr id="461" name="楕円 460"/>
        <xdr:cNvSpPr/>
      </xdr:nvSpPr>
      <xdr:spPr>
        <a:xfrm>
          <a:off x="169672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48096</xdr:rowOff>
    </xdr:from>
    <xdr:ext cx="762000" cy="259045"/>
    <xdr:sp macro="" textlink="">
      <xdr:nvSpPr>
        <xdr:cNvPr id="462" name="将来負担の状況該当値テキスト"/>
        <xdr:cNvSpPr txBox="1"/>
      </xdr:nvSpPr>
      <xdr:spPr>
        <a:xfrm>
          <a:off x="17106900" y="313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120831</xdr:rowOff>
    </xdr:from>
    <xdr:to>
      <xdr:col>77</xdr:col>
      <xdr:colOff>95250</xdr:colOff>
      <xdr:row>19</xdr:row>
      <xdr:rowOff>50981</xdr:rowOff>
    </xdr:to>
    <xdr:sp macro="" textlink="">
      <xdr:nvSpPr>
        <xdr:cNvPr id="463" name="楕円 462"/>
        <xdr:cNvSpPr/>
      </xdr:nvSpPr>
      <xdr:spPr>
        <a:xfrm>
          <a:off x="16129000" y="32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35758</xdr:rowOff>
    </xdr:from>
    <xdr:ext cx="736600" cy="259045"/>
    <xdr:sp macro="" textlink="">
      <xdr:nvSpPr>
        <xdr:cNvPr id="464" name="テキスト ボックス 463"/>
        <xdr:cNvSpPr txBox="1"/>
      </xdr:nvSpPr>
      <xdr:spPr>
        <a:xfrm>
          <a:off x="15798800" y="329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10281</xdr:rowOff>
    </xdr:from>
    <xdr:to>
      <xdr:col>73</xdr:col>
      <xdr:colOff>44450</xdr:colOff>
      <xdr:row>19</xdr:row>
      <xdr:rowOff>111881</xdr:rowOff>
    </xdr:to>
    <xdr:sp macro="" textlink="">
      <xdr:nvSpPr>
        <xdr:cNvPr id="465" name="楕円 464"/>
        <xdr:cNvSpPr/>
      </xdr:nvSpPr>
      <xdr:spPr>
        <a:xfrm>
          <a:off x="15240000" y="32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96658</xdr:rowOff>
    </xdr:from>
    <xdr:ext cx="762000" cy="259045"/>
    <xdr:sp macro="" textlink="">
      <xdr:nvSpPr>
        <xdr:cNvPr id="466" name="テキスト ボックス 465"/>
        <xdr:cNvSpPr txBox="1"/>
      </xdr:nvSpPr>
      <xdr:spPr>
        <a:xfrm>
          <a:off x="14909800" y="33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11672</xdr:rowOff>
    </xdr:from>
    <xdr:to>
      <xdr:col>68</xdr:col>
      <xdr:colOff>203200</xdr:colOff>
      <xdr:row>18</xdr:row>
      <xdr:rowOff>113272</xdr:rowOff>
    </xdr:to>
    <xdr:sp macro="" textlink="">
      <xdr:nvSpPr>
        <xdr:cNvPr id="467" name="楕円 466"/>
        <xdr:cNvSpPr/>
      </xdr:nvSpPr>
      <xdr:spPr>
        <a:xfrm>
          <a:off x="143510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98049</xdr:rowOff>
    </xdr:from>
    <xdr:ext cx="762000" cy="259045"/>
    <xdr:sp macro="" textlink="">
      <xdr:nvSpPr>
        <xdr:cNvPr id="468" name="テキスト ボックス 467"/>
        <xdr:cNvSpPr txBox="1"/>
      </xdr:nvSpPr>
      <xdr:spPr>
        <a:xfrm>
          <a:off x="14020800" y="3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13970</xdr:rowOff>
    </xdr:from>
    <xdr:to>
      <xdr:col>64</xdr:col>
      <xdr:colOff>152400</xdr:colOff>
      <xdr:row>18</xdr:row>
      <xdr:rowOff>115570</xdr:rowOff>
    </xdr:to>
    <xdr:sp macro="" textlink="">
      <xdr:nvSpPr>
        <xdr:cNvPr id="469" name="楕円 468"/>
        <xdr:cNvSpPr/>
      </xdr:nvSpPr>
      <xdr:spPr>
        <a:xfrm>
          <a:off x="13462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100347</xdr:rowOff>
    </xdr:from>
    <xdr:ext cx="762000" cy="259045"/>
    <xdr:sp macro="" textlink="">
      <xdr:nvSpPr>
        <xdr:cNvPr id="470" name="テキスト ボックス 469"/>
        <xdr:cNvSpPr txBox="1"/>
      </xdr:nvSpPr>
      <xdr:spPr>
        <a:xfrm>
          <a:off x="13131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ポイント上回っている。これは、人件費</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小したものの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、臨時財政対策債の減によ</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が大幅に</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今後も、職員定員適正化計画に基づく適正な人員配置や、第６次大館市行財政改革大綱に基づく事務事業の見直しを行い、人件費の抑制を図る。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92710</xdr:rowOff>
    </xdr:to>
    <xdr:cxnSp macro="">
      <xdr:nvCxnSpPr>
        <xdr:cNvPr id="64" name="直線コネクタ 63"/>
        <xdr:cNvCxnSpPr/>
      </xdr:nvCxnSpPr>
      <xdr:spPr>
        <a:xfrm>
          <a:off x="3987800" y="6408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106426</xdr:rowOff>
    </xdr:to>
    <xdr:cxnSp macro="">
      <xdr:nvCxnSpPr>
        <xdr:cNvPr id="67" name="直線コネクタ 66"/>
        <xdr:cNvCxnSpPr/>
      </xdr:nvCxnSpPr>
      <xdr:spPr>
        <a:xfrm flipV="1">
          <a:off x="3098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106426</xdr:rowOff>
    </xdr:to>
    <xdr:cxnSp macro="">
      <xdr:nvCxnSpPr>
        <xdr:cNvPr id="70" name="直線コネクタ 69"/>
        <xdr:cNvCxnSpPr/>
      </xdr:nvCxnSpPr>
      <xdr:spPr>
        <a:xfrm>
          <a:off x="2209800" y="6335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163576</xdr:rowOff>
    </xdr:to>
    <xdr:cxnSp macro="">
      <xdr:nvCxnSpPr>
        <xdr:cNvPr id="73" name="直線コネクタ 72"/>
        <xdr:cNvCxnSpPr/>
      </xdr:nvCxnSpPr>
      <xdr:spPr>
        <a:xfrm>
          <a:off x="1320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物価高騰に伴う</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ごみ処理委託料</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料の増加が要因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今後も指定管理者制度の活用を図りつつ、併せて大館市公共施設等総合管理計画に基づく施設管理の適正化を図り、物件費の見直しを行う。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27940</xdr:rowOff>
    </xdr:to>
    <xdr:cxnSp macro="">
      <xdr:nvCxnSpPr>
        <xdr:cNvPr id="125" name="直線コネクタ 124"/>
        <xdr:cNvCxnSpPr/>
      </xdr:nvCxnSpPr>
      <xdr:spPr>
        <a:xfrm>
          <a:off x="15671800" y="3053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138430</xdr:rowOff>
    </xdr:to>
    <xdr:cxnSp macro="">
      <xdr:nvCxnSpPr>
        <xdr:cNvPr id="128" name="直線コネクタ 127"/>
        <xdr:cNvCxnSpPr/>
      </xdr:nvCxnSpPr>
      <xdr:spPr>
        <a:xfrm>
          <a:off x="14782800" y="302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73660</xdr:rowOff>
    </xdr:to>
    <xdr:cxnSp macro="">
      <xdr:nvCxnSpPr>
        <xdr:cNvPr id="131" name="直線コネクタ 130"/>
        <xdr:cNvCxnSpPr/>
      </xdr:nvCxnSpPr>
      <xdr:spPr>
        <a:xfrm flipV="1">
          <a:off x="13893800" y="3022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73660</xdr:rowOff>
    </xdr:to>
    <xdr:cxnSp macro="">
      <xdr:nvCxnSpPr>
        <xdr:cNvPr id="134" name="直線コネクタ 133"/>
        <xdr:cNvCxnSpPr/>
      </xdr:nvCxnSpPr>
      <xdr:spPr>
        <a:xfrm>
          <a:off x="13004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7" name="テキスト ボックス 146"/>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49" name="テキスト ボックス 148"/>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0" name="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医療扶助費の減</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今後も適切な福祉サービスを実施することにより、扶助費の適正化を図る。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118835</xdr:rowOff>
    </xdr:to>
    <xdr:cxnSp macro="">
      <xdr:nvCxnSpPr>
        <xdr:cNvPr id="188" name="直線コネクタ 187"/>
        <xdr:cNvCxnSpPr/>
      </xdr:nvCxnSpPr>
      <xdr:spPr>
        <a:xfrm flipV="1">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1" name="直線コネクタ 190"/>
        <xdr:cNvCxnSpPr/>
      </xdr:nvCxnSpPr>
      <xdr:spPr>
        <a:xfrm flipV="1">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57</xdr:row>
      <xdr:rowOff>20865</xdr:rowOff>
    </xdr:to>
    <xdr:cxnSp macro="">
      <xdr:nvCxnSpPr>
        <xdr:cNvPr id="194" name="直線コネクタ 193"/>
        <xdr:cNvCxnSpPr/>
      </xdr:nvCxnSpPr>
      <xdr:spPr>
        <a:xfrm flipV="1">
          <a:off x="2209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20865</xdr:rowOff>
    </xdr:to>
    <xdr:cxnSp macro="">
      <xdr:nvCxnSpPr>
        <xdr:cNvPr id="197" name="直線コネクタ 196"/>
        <xdr:cNvCxnSpPr/>
      </xdr:nvCxnSpPr>
      <xdr:spPr>
        <a:xfrm>
          <a:off x="1320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4" name="テキスト ボックス 213"/>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16" name="テキスト ボックス 215"/>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ポイント上回っている。これは、介護保険料の減少による介護保険特別会計への繰出金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しているが本庁舎機械設備保守点検</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道路補修費が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加した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維持補修事業の適正化と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各保険料等の歳入の確保に努め、数値の改善を図る。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121557</xdr:rowOff>
    </xdr:from>
    <xdr:to>
      <xdr:col>82</xdr:col>
      <xdr:colOff>107950</xdr:colOff>
      <xdr:row>61</xdr:row>
      <xdr:rowOff>48078</xdr:rowOff>
    </xdr:to>
    <xdr:cxnSp macro="">
      <xdr:nvCxnSpPr>
        <xdr:cNvPr id="251" name="直線コネクタ 250"/>
        <xdr:cNvCxnSpPr/>
      </xdr:nvCxnSpPr>
      <xdr:spPr>
        <a:xfrm>
          <a:off x="15671800" y="10408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58965</xdr:rowOff>
    </xdr:to>
    <xdr:cxnSp macro="">
      <xdr:nvCxnSpPr>
        <xdr:cNvPr id="254" name="直線コネクタ 253"/>
        <xdr:cNvCxnSpPr/>
      </xdr:nvCxnSpPr>
      <xdr:spPr>
        <a:xfrm flipV="1">
          <a:off x="14782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61</xdr:row>
      <xdr:rowOff>58965</xdr:rowOff>
    </xdr:to>
    <xdr:cxnSp macro="">
      <xdr:nvCxnSpPr>
        <xdr:cNvPr id="257" name="直線コネクタ 256"/>
        <xdr:cNvCxnSpPr/>
      </xdr:nvCxnSpPr>
      <xdr:spPr>
        <a:xfrm>
          <a:off x="13893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154215</xdr:rowOff>
    </xdr:to>
    <xdr:cxnSp macro="">
      <xdr:nvCxnSpPr>
        <xdr:cNvPr id="260" name="直線コネクタ 259"/>
        <xdr:cNvCxnSpPr/>
      </xdr:nvCxnSpPr>
      <xdr:spPr>
        <a:xfrm flipV="1">
          <a:off x="13004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168728</xdr:rowOff>
    </xdr:from>
    <xdr:to>
      <xdr:col>82</xdr:col>
      <xdr:colOff>158750</xdr:colOff>
      <xdr:row>61</xdr:row>
      <xdr:rowOff>98878</xdr:rowOff>
    </xdr:to>
    <xdr:sp macro="" textlink="">
      <xdr:nvSpPr>
        <xdr:cNvPr id="270" name="楕円 269"/>
        <xdr:cNvSpPr/>
      </xdr:nvSpPr>
      <xdr:spPr>
        <a:xfrm>
          <a:off x="164592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77305</xdr:rowOff>
    </xdr:from>
    <xdr:ext cx="762000" cy="259045"/>
    <xdr:sp macro="" textlink="">
      <xdr:nvSpPr>
        <xdr:cNvPr id="271" name="その他該当値テキスト"/>
        <xdr:cNvSpPr txBox="1"/>
      </xdr:nvSpPr>
      <xdr:spPr>
        <a:xfrm>
          <a:off x="16598900" y="103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70757</xdr:rowOff>
    </xdr:from>
    <xdr:to>
      <xdr:col>78</xdr:col>
      <xdr:colOff>120650</xdr:colOff>
      <xdr:row>61</xdr:row>
      <xdr:rowOff>907</xdr:rowOff>
    </xdr:to>
    <xdr:sp macro="" textlink="">
      <xdr:nvSpPr>
        <xdr:cNvPr id="272" name="楕円 271"/>
        <xdr:cNvSpPr/>
      </xdr:nvSpPr>
      <xdr:spPr>
        <a:xfrm>
          <a:off x="15621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157134</xdr:rowOff>
    </xdr:from>
    <xdr:ext cx="736600" cy="259045"/>
    <xdr:sp macro="" textlink="">
      <xdr:nvSpPr>
        <xdr:cNvPr id="273" name="テキスト ボックス 272"/>
        <xdr:cNvSpPr txBox="1"/>
      </xdr:nvSpPr>
      <xdr:spPr>
        <a:xfrm>
          <a:off x="15290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8165</xdr:rowOff>
    </xdr:from>
    <xdr:to>
      <xdr:col>74</xdr:col>
      <xdr:colOff>31750</xdr:colOff>
      <xdr:row>61</xdr:row>
      <xdr:rowOff>109765</xdr:rowOff>
    </xdr:to>
    <xdr:sp macro="" textlink="">
      <xdr:nvSpPr>
        <xdr:cNvPr id="274" name="楕円 273"/>
        <xdr:cNvSpPr/>
      </xdr:nvSpPr>
      <xdr:spPr>
        <a:xfrm>
          <a:off x="14732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94542</xdr:rowOff>
    </xdr:from>
    <xdr:ext cx="762000" cy="259045"/>
    <xdr:sp macro="" textlink="">
      <xdr:nvSpPr>
        <xdr:cNvPr id="275" name="テキスト ボックス 274"/>
        <xdr:cNvSpPr txBox="1"/>
      </xdr:nvSpPr>
      <xdr:spPr>
        <a:xfrm>
          <a:off x="14401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6" name="楕円 275"/>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7" name="テキスト ボックス 276"/>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ポイント下回った。これは、下水道事業に対する補助金及び負担金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小したものの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、臨時財政対策債の減により分子が大幅に減少したことが要因である。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今後も下水道事業の使用料収入の確保のほか、大館市病院事業経営改革プランに基づく病院事業の経営改善等により、補助費等の抑制を図る。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9" name="直線コネクタ 308"/>
        <xdr:cNvCxnSpPr/>
      </xdr:nvCxnSpPr>
      <xdr:spPr>
        <a:xfrm>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12" name="直線コネクタ 311"/>
        <xdr:cNvCxnSpPr/>
      </xdr:nvCxnSpPr>
      <xdr:spPr>
        <a:xfrm flipV="1">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72136</xdr:rowOff>
    </xdr:to>
    <xdr:cxnSp macro="">
      <xdr:nvCxnSpPr>
        <xdr:cNvPr id="315" name="直線コネクタ 314"/>
        <xdr:cNvCxnSpPr/>
      </xdr:nvCxnSpPr>
      <xdr:spPr>
        <a:xfrm>
          <a:off x="13893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8" name="直線コネクタ 317"/>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2" name="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3" name="テキスト ボックス 33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本庁舎建設事業の定時</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にかかる元金償還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今後も普通建設事業を厳選し、収支の状況を見極めながら積極的な繰上償還の実施、交付税算入率の高い地方債の活用に努める。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88137</xdr:rowOff>
    </xdr:to>
    <xdr:cxnSp macro="">
      <xdr:nvCxnSpPr>
        <xdr:cNvPr id="367" name="直線コネクタ 366"/>
        <xdr:cNvCxnSpPr/>
      </xdr:nvCxnSpPr>
      <xdr:spPr>
        <a:xfrm>
          <a:off x="3987800" y="132394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51563</xdr:rowOff>
    </xdr:to>
    <xdr:cxnSp macro="">
      <xdr:nvCxnSpPr>
        <xdr:cNvPr id="370" name="直線コネクタ 369"/>
        <xdr:cNvCxnSpPr/>
      </xdr:nvCxnSpPr>
      <xdr:spPr>
        <a:xfrm flipV="1">
          <a:off x="3098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51563</xdr:rowOff>
    </xdr:to>
    <xdr:cxnSp macro="">
      <xdr:nvCxnSpPr>
        <xdr:cNvPr id="373" name="直線コネクタ 372"/>
        <xdr:cNvCxnSpPr/>
      </xdr:nvCxnSpPr>
      <xdr:spPr>
        <a:xfrm>
          <a:off x="2209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46989</xdr:rowOff>
    </xdr:to>
    <xdr:cxnSp macro="">
      <xdr:nvCxnSpPr>
        <xdr:cNvPr id="376" name="直線コネクタ 375"/>
        <xdr:cNvCxnSpPr/>
      </xdr:nvCxnSpPr>
      <xdr:spPr>
        <a:xfrm>
          <a:off x="1320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6" name="楕円 385"/>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7"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8" name="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0" name="楕円 389"/>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1" name="テキスト ボックス 390"/>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3" name="テキスト ボックス 392"/>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4" name="楕円 393"/>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5" name="テキスト ボックス 394"/>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公債費以外は前年度比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ポイント上回っている。これは人件費及びその他の比率が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今後も経常経費の見直しによる経常収支比率の改善を進めることで、数値の改善を図る。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72137</xdr:rowOff>
    </xdr:to>
    <xdr:cxnSp macro="">
      <xdr:nvCxnSpPr>
        <xdr:cNvPr id="426" name="直線コネクタ 425"/>
        <xdr:cNvCxnSpPr/>
      </xdr:nvCxnSpPr>
      <xdr:spPr>
        <a:xfrm>
          <a:off x="15671800" y="133446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67563</xdr:rowOff>
    </xdr:to>
    <xdr:cxnSp macro="">
      <xdr:nvCxnSpPr>
        <xdr:cNvPr id="429" name="直線コネクタ 428"/>
        <xdr:cNvCxnSpPr/>
      </xdr:nvCxnSpPr>
      <xdr:spPr>
        <a:xfrm flipV="1">
          <a:off x="14782800" y="133446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67563</xdr:rowOff>
    </xdr:to>
    <xdr:cxnSp macro="">
      <xdr:nvCxnSpPr>
        <xdr:cNvPr id="432" name="直線コネクタ 431"/>
        <xdr:cNvCxnSpPr/>
      </xdr:nvCxnSpPr>
      <xdr:spPr>
        <a:xfrm>
          <a:off x="13893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170435</xdr:rowOff>
    </xdr:to>
    <xdr:cxnSp macro="">
      <xdr:nvCxnSpPr>
        <xdr:cNvPr id="435" name="直線コネクタ 434"/>
        <xdr:cNvCxnSpPr/>
      </xdr:nvCxnSpPr>
      <xdr:spPr>
        <a:xfrm>
          <a:off x="13004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5" name="楕円 444"/>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6"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7" name="楕円 446"/>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8" name="テキスト ボックス 447"/>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0" name="テキスト ボックス 449"/>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1" name="楕円 450"/>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2" name="テキスト ボックス 451"/>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3" name="楕円 452"/>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4" name="テキスト ボックス 453"/>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164109</xdr:rowOff>
    </xdr:from>
    <xdr:to>
      <xdr:col>29</xdr:col>
      <xdr:colOff>127000</xdr:colOff>
      <xdr:row>14</xdr:row>
      <xdr:rowOff>11957</xdr:rowOff>
    </xdr:to>
    <xdr:cxnSp macro="">
      <xdr:nvCxnSpPr>
        <xdr:cNvPr id="50" name="直線コネクタ 49"/>
        <xdr:cNvCxnSpPr/>
      </xdr:nvCxnSpPr>
      <xdr:spPr bwMode="auto">
        <a:xfrm flipV="1">
          <a:off x="5003800" y="2440584"/>
          <a:ext cx="647700" cy="1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11957</xdr:rowOff>
    </xdr:from>
    <xdr:to>
      <xdr:col>26</xdr:col>
      <xdr:colOff>50800</xdr:colOff>
      <xdr:row>14</xdr:row>
      <xdr:rowOff>115113</xdr:rowOff>
    </xdr:to>
    <xdr:cxnSp macro="">
      <xdr:nvCxnSpPr>
        <xdr:cNvPr id="53" name="直線コネクタ 52"/>
        <xdr:cNvCxnSpPr/>
      </xdr:nvCxnSpPr>
      <xdr:spPr bwMode="auto">
        <a:xfrm flipV="1">
          <a:off x="4305300" y="2459882"/>
          <a:ext cx="698500" cy="103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115113</xdr:rowOff>
    </xdr:from>
    <xdr:to>
      <xdr:col>22</xdr:col>
      <xdr:colOff>114300</xdr:colOff>
      <xdr:row>15</xdr:row>
      <xdr:rowOff>65678</xdr:rowOff>
    </xdr:to>
    <xdr:cxnSp macro="">
      <xdr:nvCxnSpPr>
        <xdr:cNvPr id="56" name="直線コネクタ 55"/>
        <xdr:cNvCxnSpPr/>
      </xdr:nvCxnSpPr>
      <xdr:spPr bwMode="auto">
        <a:xfrm flipV="1">
          <a:off x="3606800" y="2563038"/>
          <a:ext cx="698500" cy="12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65678</xdr:rowOff>
    </xdr:from>
    <xdr:to>
      <xdr:col>18</xdr:col>
      <xdr:colOff>177800</xdr:colOff>
      <xdr:row>15</xdr:row>
      <xdr:rowOff>102730</xdr:rowOff>
    </xdr:to>
    <xdr:cxnSp macro="">
      <xdr:nvCxnSpPr>
        <xdr:cNvPr id="59" name="直線コネクタ 58"/>
        <xdr:cNvCxnSpPr/>
      </xdr:nvCxnSpPr>
      <xdr:spPr bwMode="auto">
        <a:xfrm flipV="1">
          <a:off x="2908300" y="2685053"/>
          <a:ext cx="698500" cy="37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113309</xdr:rowOff>
    </xdr:from>
    <xdr:to>
      <xdr:col>29</xdr:col>
      <xdr:colOff>177800</xdr:colOff>
      <xdr:row>14</xdr:row>
      <xdr:rowOff>43459</xdr:rowOff>
    </xdr:to>
    <xdr:sp macro="" textlink="">
      <xdr:nvSpPr>
        <xdr:cNvPr id="69" name="楕円 68"/>
        <xdr:cNvSpPr/>
      </xdr:nvSpPr>
      <xdr:spPr bwMode="auto">
        <a:xfrm>
          <a:off x="5600700" y="238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129836</xdr:rowOff>
    </xdr:from>
    <xdr:ext cx="762000" cy="259045"/>
    <xdr:sp macro="" textlink="">
      <xdr:nvSpPr>
        <xdr:cNvPr id="70" name="人口1人当たり決算額の推移該当値テキスト130"/>
        <xdr:cNvSpPr txBox="1"/>
      </xdr:nvSpPr>
      <xdr:spPr>
        <a:xfrm>
          <a:off x="5740400" y="22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132607</xdr:rowOff>
    </xdr:from>
    <xdr:to>
      <xdr:col>26</xdr:col>
      <xdr:colOff>101600</xdr:colOff>
      <xdr:row>14</xdr:row>
      <xdr:rowOff>62757</xdr:rowOff>
    </xdr:to>
    <xdr:sp macro="" textlink="">
      <xdr:nvSpPr>
        <xdr:cNvPr id="71" name="楕円 70"/>
        <xdr:cNvSpPr/>
      </xdr:nvSpPr>
      <xdr:spPr bwMode="auto">
        <a:xfrm>
          <a:off x="4953000" y="240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72934</xdr:rowOff>
    </xdr:from>
    <xdr:ext cx="736600" cy="259045"/>
    <xdr:sp macro="" textlink="">
      <xdr:nvSpPr>
        <xdr:cNvPr id="72" name="テキスト ボックス 71"/>
        <xdr:cNvSpPr txBox="1"/>
      </xdr:nvSpPr>
      <xdr:spPr>
        <a:xfrm>
          <a:off x="4622800" y="2177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64313</xdr:rowOff>
    </xdr:from>
    <xdr:to>
      <xdr:col>22</xdr:col>
      <xdr:colOff>165100</xdr:colOff>
      <xdr:row>14</xdr:row>
      <xdr:rowOff>165913</xdr:rowOff>
    </xdr:to>
    <xdr:sp macro="" textlink="">
      <xdr:nvSpPr>
        <xdr:cNvPr id="73" name="楕円 72"/>
        <xdr:cNvSpPr/>
      </xdr:nvSpPr>
      <xdr:spPr bwMode="auto">
        <a:xfrm>
          <a:off x="4254500" y="251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4640</xdr:rowOff>
    </xdr:from>
    <xdr:ext cx="762000" cy="259045"/>
    <xdr:sp macro="" textlink="">
      <xdr:nvSpPr>
        <xdr:cNvPr id="74" name="テキスト ボックス 73"/>
        <xdr:cNvSpPr txBox="1"/>
      </xdr:nvSpPr>
      <xdr:spPr>
        <a:xfrm>
          <a:off x="3924300" y="228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14878</xdr:rowOff>
    </xdr:from>
    <xdr:to>
      <xdr:col>19</xdr:col>
      <xdr:colOff>38100</xdr:colOff>
      <xdr:row>15</xdr:row>
      <xdr:rowOff>116478</xdr:rowOff>
    </xdr:to>
    <xdr:sp macro="" textlink="">
      <xdr:nvSpPr>
        <xdr:cNvPr id="75" name="楕円 74"/>
        <xdr:cNvSpPr/>
      </xdr:nvSpPr>
      <xdr:spPr bwMode="auto">
        <a:xfrm>
          <a:off x="3556000" y="263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126655</xdr:rowOff>
    </xdr:from>
    <xdr:ext cx="762000" cy="259045"/>
    <xdr:sp macro="" textlink="">
      <xdr:nvSpPr>
        <xdr:cNvPr id="76" name="テキスト ボックス 75"/>
        <xdr:cNvSpPr txBox="1"/>
      </xdr:nvSpPr>
      <xdr:spPr>
        <a:xfrm>
          <a:off x="3225800" y="24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51930</xdr:rowOff>
    </xdr:from>
    <xdr:to>
      <xdr:col>15</xdr:col>
      <xdr:colOff>101600</xdr:colOff>
      <xdr:row>15</xdr:row>
      <xdr:rowOff>153530</xdr:rowOff>
    </xdr:to>
    <xdr:sp macro="" textlink="">
      <xdr:nvSpPr>
        <xdr:cNvPr id="77" name="楕円 76"/>
        <xdr:cNvSpPr/>
      </xdr:nvSpPr>
      <xdr:spPr bwMode="auto">
        <a:xfrm>
          <a:off x="2857500" y="267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163707</xdr:rowOff>
    </xdr:from>
    <xdr:ext cx="762000" cy="259045"/>
    <xdr:sp macro="" textlink="">
      <xdr:nvSpPr>
        <xdr:cNvPr id="78" name="テキスト ボックス 77"/>
        <xdr:cNvSpPr txBox="1"/>
      </xdr:nvSpPr>
      <xdr:spPr>
        <a:xfrm>
          <a:off x="2527300" y="2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188532</xdr:rowOff>
    </xdr:from>
    <xdr:to>
      <xdr:col>29</xdr:col>
      <xdr:colOff>127000</xdr:colOff>
      <xdr:row>35</xdr:row>
      <xdr:rowOff>71031</xdr:rowOff>
    </xdr:to>
    <xdr:cxnSp macro="">
      <xdr:nvCxnSpPr>
        <xdr:cNvPr id="112" name="直線コネクタ 111"/>
        <xdr:cNvCxnSpPr/>
      </xdr:nvCxnSpPr>
      <xdr:spPr bwMode="auto">
        <a:xfrm flipV="1">
          <a:off x="5003800" y="6455982"/>
          <a:ext cx="647700" cy="225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71031</xdr:rowOff>
    </xdr:from>
    <xdr:to>
      <xdr:col>26</xdr:col>
      <xdr:colOff>50800</xdr:colOff>
      <xdr:row>35</xdr:row>
      <xdr:rowOff>150699</xdr:rowOff>
    </xdr:to>
    <xdr:cxnSp macro="">
      <xdr:nvCxnSpPr>
        <xdr:cNvPr id="115" name="直線コネクタ 114"/>
        <xdr:cNvCxnSpPr/>
      </xdr:nvCxnSpPr>
      <xdr:spPr bwMode="auto">
        <a:xfrm flipV="1">
          <a:off x="4305300" y="6681381"/>
          <a:ext cx="698500" cy="7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104483</xdr:rowOff>
    </xdr:from>
    <xdr:to>
      <xdr:col>22</xdr:col>
      <xdr:colOff>114300</xdr:colOff>
      <xdr:row>35</xdr:row>
      <xdr:rowOff>150699</xdr:rowOff>
    </xdr:to>
    <xdr:cxnSp macro="">
      <xdr:nvCxnSpPr>
        <xdr:cNvPr id="118" name="直線コネクタ 117"/>
        <xdr:cNvCxnSpPr/>
      </xdr:nvCxnSpPr>
      <xdr:spPr bwMode="auto">
        <a:xfrm>
          <a:off x="3606800" y="6714833"/>
          <a:ext cx="698500" cy="4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91301</xdr:rowOff>
    </xdr:from>
    <xdr:to>
      <xdr:col>18</xdr:col>
      <xdr:colOff>177800</xdr:colOff>
      <xdr:row>35</xdr:row>
      <xdr:rowOff>104483</xdr:rowOff>
    </xdr:to>
    <xdr:cxnSp macro="">
      <xdr:nvCxnSpPr>
        <xdr:cNvPr id="121" name="直線コネクタ 120"/>
        <xdr:cNvCxnSpPr/>
      </xdr:nvCxnSpPr>
      <xdr:spPr bwMode="auto">
        <a:xfrm>
          <a:off x="2908300" y="6701651"/>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137732</xdr:rowOff>
    </xdr:from>
    <xdr:to>
      <xdr:col>29</xdr:col>
      <xdr:colOff>177800</xdr:colOff>
      <xdr:row>34</xdr:row>
      <xdr:rowOff>239331</xdr:rowOff>
    </xdr:to>
    <xdr:sp macro="" textlink="">
      <xdr:nvSpPr>
        <xdr:cNvPr id="131" name="楕円 130"/>
        <xdr:cNvSpPr/>
      </xdr:nvSpPr>
      <xdr:spPr bwMode="auto">
        <a:xfrm>
          <a:off x="5600700" y="64051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325709</xdr:rowOff>
    </xdr:from>
    <xdr:ext cx="762000" cy="259045"/>
    <xdr:sp macro="" textlink="">
      <xdr:nvSpPr>
        <xdr:cNvPr id="132" name="人口1人当たり決算額の推移該当値テキスト445"/>
        <xdr:cNvSpPr txBox="1"/>
      </xdr:nvSpPr>
      <xdr:spPr>
        <a:xfrm>
          <a:off x="5740400" y="625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20231</xdr:rowOff>
    </xdr:from>
    <xdr:to>
      <xdr:col>26</xdr:col>
      <xdr:colOff>101600</xdr:colOff>
      <xdr:row>35</xdr:row>
      <xdr:rowOff>121831</xdr:rowOff>
    </xdr:to>
    <xdr:sp macro="" textlink="">
      <xdr:nvSpPr>
        <xdr:cNvPr id="133" name="楕円 132"/>
        <xdr:cNvSpPr/>
      </xdr:nvSpPr>
      <xdr:spPr bwMode="auto">
        <a:xfrm>
          <a:off x="4953000" y="66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132008</xdr:rowOff>
    </xdr:from>
    <xdr:ext cx="736600" cy="259045"/>
    <xdr:sp macro="" textlink="">
      <xdr:nvSpPr>
        <xdr:cNvPr id="134" name="テキスト ボックス 133"/>
        <xdr:cNvSpPr txBox="1"/>
      </xdr:nvSpPr>
      <xdr:spPr>
        <a:xfrm>
          <a:off x="4622800" y="639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99899</xdr:rowOff>
    </xdr:from>
    <xdr:to>
      <xdr:col>22</xdr:col>
      <xdr:colOff>165100</xdr:colOff>
      <xdr:row>35</xdr:row>
      <xdr:rowOff>201499</xdr:rowOff>
    </xdr:to>
    <xdr:sp macro="" textlink="">
      <xdr:nvSpPr>
        <xdr:cNvPr id="135" name="楕円 134"/>
        <xdr:cNvSpPr/>
      </xdr:nvSpPr>
      <xdr:spPr bwMode="auto">
        <a:xfrm>
          <a:off x="4254500" y="671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211676</xdr:rowOff>
    </xdr:from>
    <xdr:ext cx="762000" cy="259045"/>
    <xdr:sp macro="" textlink="">
      <xdr:nvSpPr>
        <xdr:cNvPr id="136" name="テキスト ボックス 135"/>
        <xdr:cNvSpPr txBox="1"/>
      </xdr:nvSpPr>
      <xdr:spPr>
        <a:xfrm>
          <a:off x="3924300" y="647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53683</xdr:rowOff>
    </xdr:from>
    <xdr:to>
      <xdr:col>19</xdr:col>
      <xdr:colOff>38100</xdr:colOff>
      <xdr:row>35</xdr:row>
      <xdr:rowOff>155283</xdr:rowOff>
    </xdr:to>
    <xdr:sp macro="" textlink="">
      <xdr:nvSpPr>
        <xdr:cNvPr id="137" name="楕円 136"/>
        <xdr:cNvSpPr/>
      </xdr:nvSpPr>
      <xdr:spPr bwMode="auto">
        <a:xfrm>
          <a:off x="3556000" y="666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165460</xdr:rowOff>
    </xdr:from>
    <xdr:ext cx="762000" cy="259045"/>
    <xdr:sp macro="" textlink="">
      <xdr:nvSpPr>
        <xdr:cNvPr id="138" name="テキスト ボックス 137"/>
        <xdr:cNvSpPr txBox="1"/>
      </xdr:nvSpPr>
      <xdr:spPr>
        <a:xfrm>
          <a:off x="3225800" y="64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40501</xdr:rowOff>
    </xdr:from>
    <xdr:to>
      <xdr:col>15</xdr:col>
      <xdr:colOff>101600</xdr:colOff>
      <xdr:row>35</xdr:row>
      <xdr:rowOff>142101</xdr:rowOff>
    </xdr:to>
    <xdr:sp macro="" textlink="">
      <xdr:nvSpPr>
        <xdr:cNvPr id="139" name="楕円 138"/>
        <xdr:cNvSpPr/>
      </xdr:nvSpPr>
      <xdr:spPr bwMode="auto">
        <a:xfrm>
          <a:off x="2857500" y="665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152277</xdr:rowOff>
    </xdr:from>
    <xdr:ext cx="762000" cy="259045"/>
    <xdr:sp macro="" textlink="">
      <xdr:nvSpPr>
        <xdr:cNvPr id="140" name="テキスト ボックス 139"/>
        <xdr:cNvSpPr txBox="1"/>
      </xdr:nvSpPr>
      <xdr:spPr>
        <a:xfrm>
          <a:off x="2527300" y="641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53442</xdr:rowOff>
    </xdr:from>
    <xdr:to>
      <xdr:col>24</xdr:col>
      <xdr:colOff>63500</xdr:colOff>
      <xdr:row>33</xdr:row>
      <xdr:rowOff>69729</xdr:rowOff>
    </xdr:to>
    <xdr:cxnSp macro="">
      <xdr:nvCxnSpPr>
        <xdr:cNvPr id="61" name="直線コネクタ 60"/>
        <xdr:cNvCxnSpPr/>
      </xdr:nvCxnSpPr>
      <xdr:spPr>
        <a:xfrm>
          <a:off x="3797300" y="5711292"/>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53442</xdr:rowOff>
    </xdr:from>
    <xdr:to>
      <xdr:col>19</xdr:col>
      <xdr:colOff>177800</xdr:colOff>
      <xdr:row>33</xdr:row>
      <xdr:rowOff>156464</xdr:rowOff>
    </xdr:to>
    <xdr:cxnSp macro="">
      <xdr:nvCxnSpPr>
        <xdr:cNvPr id="64" name="直線コネクタ 63"/>
        <xdr:cNvCxnSpPr/>
      </xdr:nvCxnSpPr>
      <xdr:spPr>
        <a:xfrm flipV="1">
          <a:off x="2908300" y="5711292"/>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156464</xdr:rowOff>
    </xdr:from>
    <xdr:to>
      <xdr:col>15</xdr:col>
      <xdr:colOff>50800</xdr:colOff>
      <xdr:row>35</xdr:row>
      <xdr:rowOff>28200</xdr:rowOff>
    </xdr:to>
    <xdr:cxnSp macro="">
      <xdr:nvCxnSpPr>
        <xdr:cNvPr id="67" name="直線コネクタ 66"/>
        <xdr:cNvCxnSpPr/>
      </xdr:nvCxnSpPr>
      <xdr:spPr>
        <a:xfrm flipV="1">
          <a:off x="2019300" y="5814314"/>
          <a:ext cx="889000" cy="2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28200</xdr:rowOff>
    </xdr:from>
    <xdr:to>
      <xdr:col>10</xdr:col>
      <xdr:colOff>114300</xdr:colOff>
      <xdr:row>35</xdr:row>
      <xdr:rowOff>48184</xdr:rowOff>
    </xdr:to>
    <xdr:cxnSp macro="">
      <xdr:nvCxnSpPr>
        <xdr:cNvPr id="70" name="直線コネクタ 69"/>
        <xdr:cNvCxnSpPr/>
      </xdr:nvCxnSpPr>
      <xdr:spPr>
        <a:xfrm flipV="1">
          <a:off x="1130300" y="6028950"/>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18929</xdr:rowOff>
    </xdr:from>
    <xdr:to>
      <xdr:col>24</xdr:col>
      <xdr:colOff>114300</xdr:colOff>
      <xdr:row>33</xdr:row>
      <xdr:rowOff>120529</xdr:rowOff>
    </xdr:to>
    <xdr:sp macro="" textlink="">
      <xdr:nvSpPr>
        <xdr:cNvPr id="80" name="楕円 79"/>
        <xdr:cNvSpPr/>
      </xdr:nvSpPr>
      <xdr:spPr>
        <a:xfrm>
          <a:off x="4584700" y="56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41806</xdr:rowOff>
    </xdr:from>
    <xdr:ext cx="534377" cy="259045"/>
    <xdr:sp macro="" textlink="">
      <xdr:nvSpPr>
        <xdr:cNvPr id="81" name="人件費該当値テキスト"/>
        <xdr:cNvSpPr txBox="1"/>
      </xdr:nvSpPr>
      <xdr:spPr>
        <a:xfrm>
          <a:off x="4686300" y="55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2642</xdr:rowOff>
    </xdr:from>
    <xdr:to>
      <xdr:col>20</xdr:col>
      <xdr:colOff>38100</xdr:colOff>
      <xdr:row>33</xdr:row>
      <xdr:rowOff>104242</xdr:rowOff>
    </xdr:to>
    <xdr:sp macro="" textlink="">
      <xdr:nvSpPr>
        <xdr:cNvPr id="82" name="楕円 81"/>
        <xdr:cNvSpPr/>
      </xdr:nvSpPr>
      <xdr:spPr>
        <a:xfrm>
          <a:off x="3746500" y="5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120769</xdr:rowOff>
    </xdr:from>
    <xdr:ext cx="534377" cy="259045"/>
    <xdr:sp macro="" textlink="">
      <xdr:nvSpPr>
        <xdr:cNvPr id="83" name="テキスト ボックス 82"/>
        <xdr:cNvSpPr txBox="1"/>
      </xdr:nvSpPr>
      <xdr:spPr>
        <a:xfrm>
          <a:off x="3530111" y="54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105664</xdr:rowOff>
    </xdr:from>
    <xdr:to>
      <xdr:col>15</xdr:col>
      <xdr:colOff>101600</xdr:colOff>
      <xdr:row>34</xdr:row>
      <xdr:rowOff>35814</xdr:rowOff>
    </xdr:to>
    <xdr:sp macro="" textlink="">
      <xdr:nvSpPr>
        <xdr:cNvPr id="84" name="楕円 83"/>
        <xdr:cNvSpPr/>
      </xdr:nvSpPr>
      <xdr:spPr>
        <a:xfrm>
          <a:off x="2857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52341</xdr:rowOff>
    </xdr:from>
    <xdr:ext cx="534377" cy="259045"/>
    <xdr:sp macro="" textlink="">
      <xdr:nvSpPr>
        <xdr:cNvPr id="85" name="テキスト ボックス 84"/>
        <xdr:cNvSpPr txBox="1"/>
      </xdr:nvSpPr>
      <xdr:spPr>
        <a:xfrm>
          <a:off x="2641111" y="55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148850</xdr:rowOff>
    </xdr:from>
    <xdr:to>
      <xdr:col>10</xdr:col>
      <xdr:colOff>165100</xdr:colOff>
      <xdr:row>35</xdr:row>
      <xdr:rowOff>79000</xdr:rowOff>
    </xdr:to>
    <xdr:sp macro="" textlink="">
      <xdr:nvSpPr>
        <xdr:cNvPr id="86" name="楕円 85"/>
        <xdr:cNvSpPr/>
      </xdr:nvSpPr>
      <xdr:spPr>
        <a:xfrm>
          <a:off x="1968500" y="59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95527</xdr:rowOff>
    </xdr:from>
    <xdr:ext cx="534377" cy="259045"/>
    <xdr:sp macro="" textlink="">
      <xdr:nvSpPr>
        <xdr:cNvPr id="87" name="テキスト ボックス 86"/>
        <xdr:cNvSpPr txBox="1"/>
      </xdr:nvSpPr>
      <xdr:spPr>
        <a:xfrm>
          <a:off x="1752111" y="57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168834</xdr:rowOff>
    </xdr:from>
    <xdr:to>
      <xdr:col>6</xdr:col>
      <xdr:colOff>38100</xdr:colOff>
      <xdr:row>35</xdr:row>
      <xdr:rowOff>98984</xdr:rowOff>
    </xdr:to>
    <xdr:sp macro="" textlink="">
      <xdr:nvSpPr>
        <xdr:cNvPr id="88" name="楕円 87"/>
        <xdr:cNvSpPr/>
      </xdr:nvSpPr>
      <xdr:spPr>
        <a:xfrm>
          <a:off x="10795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115511</xdr:rowOff>
    </xdr:from>
    <xdr:ext cx="534377" cy="259045"/>
    <xdr:sp macro="" textlink="">
      <xdr:nvSpPr>
        <xdr:cNvPr id="89" name="テキスト ボックス 88"/>
        <xdr:cNvSpPr txBox="1"/>
      </xdr:nvSpPr>
      <xdr:spPr>
        <a:xfrm>
          <a:off x="863111" y="57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133452</xdr:rowOff>
    </xdr:from>
    <xdr:to>
      <xdr:col>24</xdr:col>
      <xdr:colOff>63500</xdr:colOff>
      <xdr:row>56</xdr:row>
      <xdr:rowOff>3149</xdr:rowOff>
    </xdr:to>
    <xdr:cxnSp macro="">
      <xdr:nvCxnSpPr>
        <xdr:cNvPr id="121" name="直線コネクタ 120"/>
        <xdr:cNvCxnSpPr/>
      </xdr:nvCxnSpPr>
      <xdr:spPr>
        <a:xfrm flipV="1">
          <a:off x="3797300" y="956320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3149</xdr:rowOff>
    </xdr:from>
    <xdr:to>
      <xdr:col>19</xdr:col>
      <xdr:colOff>177800</xdr:colOff>
      <xdr:row>56</xdr:row>
      <xdr:rowOff>156823</xdr:rowOff>
    </xdr:to>
    <xdr:cxnSp macro="">
      <xdr:nvCxnSpPr>
        <xdr:cNvPr id="124" name="直線コネクタ 123"/>
        <xdr:cNvCxnSpPr/>
      </xdr:nvCxnSpPr>
      <xdr:spPr>
        <a:xfrm flipV="1">
          <a:off x="2908300" y="9604349"/>
          <a:ext cx="889000" cy="15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90301</xdr:rowOff>
    </xdr:from>
    <xdr:to>
      <xdr:col>15</xdr:col>
      <xdr:colOff>50800</xdr:colOff>
      <xdr:row>56</xdr:row>
      <xdr:rowOff>156823</xdr:rowOff>
    </xdr:to>
    <xdr:cxnSp macro="">
      <xdr:nvCxnSpPr>
        <xdr:cNvPr id="127" name="直線コネクタ 126"/>
        <xdr:cNvCxnSpPr/>
      </xdr:nvCxnSpPr>
      <xdr:spPr>
        <a:xfrm>
          <a:off x="2019300" y="9691501"/>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90301</xdr:rowOff>
    </xdr:from>
    <xdr:to>
      <xdr:col>10</xdr:col>
      <xdr:colOff>114300</xdr:colOff>
      <xdr:row>56</xdr:row>
      <xdr:rowOff>165728</xdr:rowOff>
    </xdr:to>
    <xdr:cxnSp macro="">
      <xdr:nvCxnSpPr>
        <xdr:cNvPr id="130" name="直線コネクタ 129"/>
        <xdr:cNvCxnSpPr/>
      </xdr:nvCxnSpPr>
      <xdr:spPr>
        <a:xfrm flipV="1">
          <a:off x="1130300" y="9691501"/>
          <a:ext cx="889000" cy="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82652</xdr:rowOff>
    </xdr:from>
    <xdr:to>
      <xdr:col>24</xdr:col>
      <xdr:colOff>114300</xdr:colOff>
      <xdr:row>56</xdr:row>
      <xdr:rowOff>12802</xdr:rowOff>
    </xdr:to>
    <xdr:sp macro="" textlink="">
      <xdr:nvSpPr>
        <xdr:cNvPr id="140" name="楕円 139"/>
        <xdr:cNvSpPr/>
      </xdr:nvSpPr>
      <xdr:spPr>
        <a:xfrm>
          <a:off x="4584700" y="95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105529</xdr:rowOff>
    </xdr:from>
    <xdr:ext cx="534377" cy="259045"/>
    <xdr:sp macro="" textlink="">
      <xdr:nvSpPr>
        <xdr:cNvPr id="141" name="物件費該当値テキスト"/>
        <xdr:cNvSpPr txBox="1"/>
      </xdr:nvSpPr>
      <xdr:spPr>
        <a:xfrm>
          <a:off x="4686300" y="93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123799</xdr:rowOff>
    </xdr:from>
    <xdr:to>
      <xdr:col>20</xdr:col>
      <xdr:colOff>38100</xdr:colOff>
      <xdr:row>56</xdr:row>
      <xdr:rowOff>53949</xdr:rowOff>
    </xdr:to>
    <xdr:sp macro="" textlink="">
      <xdr:nvSpPr>
        <xdr:cNvPr id="142" name="楕円 141"/>
        <xdr:cNvSpPr/>
      </xdr:nvSpPr>
      <xdr:spPr>
        <a:xfrm>
          <a:off x="3746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70476</xdr:rowOff>
    </xdr:from>
    <xdr:ext cx="534377" cy="259045"/>
    <xdr:sp macro="" textlink="">
      <xdr:nvSpPr>
        <xdr:cNvPr id="143" name="テキスト ボックス 142"/>
        <xdr:cNvSpPr txBox="1"/>
      </xdr:nvSpPr>
      <xdr:spPr>
        <a:xfrm>
          <a:off x="3530111"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106023</xdr:rowOff>
    </xdr:from>
    <xdr:to>
      <xdr:col>15</xdr:col>
      <xdr:colOff>101600</xdr:colOff>
      <xdr:row>57</xdr:row>
      <xdr:rowOff>36173</xdr:rowOff>
    </xdr:to>
    <xdr:sp macro="" textlink="">
      <xdr:nvSpPr>
        <xdr:cNvPr id="144" name="楕円 143"/>
        <xdr:cNvSpPr/>
      </xdr:nvSpPr>
      <xdr:spPr>
        <a:xfrm>
          <a:off x="2857500" y="97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52700</xdr:rowOff>
    </xdr:from>
    <xdr:ext cx="534377" cy="259045"/>
    <xdr:sp macro="" textlink="">
      <xdr:nvSpPr>
        <xdr:cNvPr id="145" name="テキスト ボックス 144"/>
        <xdr:cNvSpPr txBox="1"/>
      </xdr:nvSpPr>
      <xdr:spPr>
        <a:xfrm>
          <a:off x="2641111" y="94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39501</xdr:rowOff>
    </xdr:from>
    <xdr:to>
      <xdr:col>10</xdr:col>
      <xdr:colOff>165100</xdr:colOff>
      <xdr:row>56</xdr:row>
      <xdr:rowOff>141101</xdr:rowOff>
    </xdr:to>
    <xdr:sp macro="" textlink="">
      <xdr:nvSpPr>
        <xdr:cNvPr id="146" name="楕円 145"/>
        <xdr:cNvSpPr/>
      </xdr:nvSpPr>
      <xdr:spPr>
        <a:xfrm>
          <a:off x="1968500" y="96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157628</xdr:rowOff>
    </xdr:from>
    <xdr:ext cx="534377" cy="259045"/>
    <xdr:sp macro="" textlink="">
      <xdr:nvSpPr>
        <xdr:cNvPr id="147" name="テキスト ボックス 146"/>
        <xdr:cNvSpPr txBox="1"/>
      </xdr:nvSpPr>
      <xdr:spPr>
        <a:xfrm>
          <a:off x="1752111" y="94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114928</xdr:rowOff>
    </xdr:from>
    <xdr:to>
      <xdr:col>6</xdr:col>
      <xdr:colOff>38100</xdr:colOff>
      <xdr:row>57</xdr:row>
      <xdr:rowOff>45078</xdr:rowOff>
    </xdr:to>
    <xdr:sp macro="" textlink="">
      <xdr:nvSpPr>
        <xdr:cNvPr id="148" name="楕円 147"/>
        <xdr:cNvSpPr/>
      </xdr:nvSpPr>
      <xdr:spPr>
        <a:xfrm>
          <a:off x="1079500" y="97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61605</xdr:rowOff>
    </xdr:from>
    <xdr:ext cx="534377" cy="259045"/>
    <xdr:sp macro="" textlink="">
      <xdr:nvSpPr>
        <xdr:cNvPr id="149" name="テキスト ボックス 148"/>
        <xdr:cNvSpPr txBox="1"/>
      </xdr:nvSpPr>
      <xdr:spPr>
        <a:xfrm>
          <a:off x="863111" y="94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64148</xdr:rowOff>
    </xdr:from>
    <xdr:to>
      <xdr:col>24</xdr:col>
      <xdr:colOff>63500</xdr:colOff>
      <xdr:row>75</xdr:row>
      <xdr:rowOff>13246</xdr:rowOff>
    </xdr:to>
    <xdr:cxnSp macro="">
      <xdr:nvCxnSpPr>
        <xdr:cNvPr id="178" name="直線コネクタ 177"/>
        <xdr:cNvCxnSpPr/>
      </xdr:nvCxnSpPr>
      <xdr:spPr>
        <a:xfrm>
          <a:off x="3797300" y="12751448"/>
          <a:ext cx="8382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64148</xdr:rowOff>
    </xdr:from>
    <xdr:to>
      <xdr:col>19</xdr:col>
      <xdr:colOff>177800</xdr:colOff>
      <xdr:row>75</xdr:row>
      <xdr:rowOff>128880</xdr:rowOff>
    </xdr:to>
    <xdr:cxnSp macro="">
      <xdr:nvCxnSpPr>
        <xdr:cNvPr id="181" name="直線コネクタ 180"/>
        <xdr:cNvCxnSpPr/>
      </xdr:nvCxnSpPr>
      <xdr:spPr>
        <a:xfrm flipV="1">
          <a:off x="2908300" y="12751448"/>
          <a:ext cx="8890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128880</xdr:rowOff>
    </xdr:from>
    <xdr:to>
      <xdr:col>15</xdr:col>
      <xdr:colOff>50800</xdr:colOff>
      <xdr:row>77</xdr:row>
      <xdr:rowOff>57099</xdr:rowOff>
    </xdr:to>
    <xdr:cxnSp macro="">
      <xdr:nvCxnSpPr>
        <xdr:cNvPr id="184" name="直線コネクタ 183"/>
        <xdr:cNvCxnSpPr/>
      </xdr:nvCxnSpPr>
      <xdr:spPr>
        <a:xfrm flipV="1">
          <a:off x="2019300" y="12987630"/>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96799</xdr:rowOff>
    </xdr:from>
    <xdr:to>
      <xdr:col>10</xdr:col>
      <xdr:colOff>114300</xdr:colOff>
      <xdr:row>77</xdr:row>
      <xdr:rowOff>57099</xdr:rowOff>
    </xdr:to>
    <xdr:cxnSp macro="">
      <xdr:nvCxnSpPr>
        <xdr:cNvPr id="187" name="直線コネクタ 186"/>
        <xdr:cNvCxnSpPr/>
      </xdr:nvCxnSpPr>
      <xdr:spPr>
        <a:xfrm>
          <a:off x="1130300" y="13126999"/>
          <a:ext cx="8890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133896</xdr:rowOff>
    </xdr:from>
    <xdr:to>
      <xdr:col>24</xdr:col>
      <xdr:colOff>114300</xdr:colOff>
      <xdr:row>75</xdr:row>
      <xdr:rowOff>64046</xdr:rowOff>
    </xdr:to>
    <xdr:sp macro="" textlink="">
      <xdr:nvSpPr>
        <xdr:cNvPr id="197" name="楕円 196"/>
        <xdr:cNvSpPr/>
      </xdr:nvSpPr>
      <xdr:spPr>
        <a:xfrm>
          <a:off x="4584700" y="128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156773</xdr:rowOff>
    </xdr:from>
    <xdr:ext cx="534377" cy="259045"/>
    <xdr:sp macro="" textlink="">
      <xdr:nvSpPr>
        <xdr:cNvPr id="198" name="維持補修費該当値テキスト"/>
        <xdr:cNvSpPr txBox="1"/>
      </xdr:nvSpPr>
      <xdr:spPr>
        <a:xfrm>
          <a:off x="4686300" y="126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13348</xdr:rowOff>
    </xdr:from>
    <xdr:to>
      <xdr:col>20</xdr:col>
      <xdr:colOff>38100</xdr:colOff>
      <xdr:row>74</xdr:row>
      <xdr:rowOff>114948</xdr:rowOff>
    </xdr:to>
    <xdr:sp macro="" textlink="">
      <xdr:nvSpPr>
        <xdr:cNvPr id="199" name="楕円 198"/>
        <xdr:cNvSpPr/>
      </xdr:nvSpPr>
      <xdr:spPr>
        <a:xfrm>
          <a:off x="3746500" y="12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131475</xdr:rowOff>
    </xdr:from>
    <xdr:ext cx="534377" cy="259045"/>
    <xdr:sp macro="" textlink="">
      <xdr:nvSpPr>
        <xdr:cNvPr id="200" name="テキスト ボックス 199"/>
        <xdr:cNvSpPr txBox="1"/>
      </xdr:nvSpPr>
      <xdr:spPr>
        <a:xfrm>
          <a:off x="3530111" y="124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78080</xdr:rowOff>
    </xdr:from>
    <xdr:to>
      <xdr:col>15</xdr:col>
      <xdr:colOff>101600</xdr:colOff>
      <xdr:row>76</xdr:row>
      <xdr:rowOff>8229</xdr:rowOff>
    </xdr:to>
    <xdr:sp macro="" textlink="">
      <xdr:nvSpPr>
        <xdr:cNvPr id="201" name="楕円 200"/>
        <xdr:cNvSpPr/>
      </xdr:nvSpPr>
      <xdr:spPr>
        <a:xfrm>
          <a:off x="2857500" y="129368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24757</xdr:rowOff>
    </xdr:from>
    <xdr:ext cx="534377" cy="259045"/>
    <xdr:sp macro="" textlink="">
      <xdr:nvSpPr>
        <xdr:cNvPr id="202" name="テキスト ボックス 201"/>
        <xdr:cNvSpPr txBox="1"/>
      </xdr:nvSpPr>
      <xdr:spPr>
        <a:xfrm>
          <a:off x="2641111" y="127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6299</xdr:rowOff>
    </xdr:from>
    <xdr:to>
      <xdr:col>10</xdr:col>
      <xdr:colOff>165100</xdr:colOff>
      <xdr:row>77</xdr:row>
      <xdr:rowOff>107899</xdr:rowOff>
    </xdr:to>
    <xdr:sp macro="" textlink="">
      <xdr:nvSpPr>
        <xdr:cNvPr id="203" name="楕円 202"/>
        <xdr:cNvSpPr/>
      </xdr:nvSpPr>
      <xdr:spPr>
        <a:xfrm>
          <a:off x="1968500" y="132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124426</xdr:rowOff>
    </xdr:from>
    <xdr:ext cx="469744" cy="259045"/>
    <xdr:sp macro="" textlink="">
      <xdr:nvSpPr>
        <xdr:cNvPr id="204" name="テキスト ボックス 203"/>
        <xdr:cNvSpPr txBox="1"/>
      </xdr:nvSpPr>
      <xdr:spPr>
        <a:xfrm>
          <a:off x="1784428" y="129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45999</xdr:rowOff>
    </xdr:from>
    <xdr:to>
      <xdr:col>6</xdr:col>
      <xdr:colOff>38100</xdr:colOff>
      <xdr:row>76</xdr:row>
      <xdr:rowOff>147599</xdr:rowOff>
    </xdr:to>
    <xdr:sp macro="" textlink="">
      <xdr:nvSpPr>
        <xdr:cNvPr id="205" name="楕円 204"/>
        <xdr:cNvSpPr/>
      </xdr:nvSpPr>
      <xdr:spPr>
        <a:xfrm>
          <a:off x="1079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164127</xdr:rowOff>
    </xdr:from>
    <xdr:ext cx="534377" cy="259045"/>
    <xdr:sp macro="" textlink="">
      <xdr:nvSpPr>
        <xdr:cNvPr id="206" name="テキスト ボックス 205"/>
        <xdr:cNvSpPr txBox="1"/>
      </xdr:nvSpPr>
      <xdr:spPr>
        <a:xfrm>
          <a:off x="863111" y="128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89833</xdr:rowOff>
    </xdr:from>
    <xdr:to>
      <xdr:col>24</xdr:col>
      <xdr:colOff>63500</xdr:colOff>
      <xdr:row>95</xdr:row>
      <xdr:rowOff>50203</xdr:rowOff>
    </xdr:to>
    <xdr:cxnSp macro="">
      <xdr:nvCxnSpPr>
        <xdr:cNvPr id="238" name="直線コネクタ 237"/>
        <xdr:cNvCxnSpPr/>
      </xdr:nvCxnSpPr>
      <xdr:spPr>
        <a:xfrm>
          <a:off x="3797300" y="16034683"/>
          <a:ext cx="838200" cy="3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89833</xdr:rowOff>
    </xdr:from>
    <xdr:to>
      <xdr:col>19</xdr:col>
      <xdr:colOff>177800</xdr:colOff>
      <xdr:row>96</xdr:row>
      <xdr:rowOff>13202</xdr:rowOff>
    </xdr:to>
    <xdr:cxnSp macro="">
      <xdr:nvCxnSpPr>
        <xdr:cNvPr id="241" name="直線コネクタ 240"/>
        <xdr:cNvCxnSpPr/>
      </xdr:nvCxnSpPr>
      <xdr:spPr>
        <a:xfrm flipV="1">
          <a:off x="2908300" y="16034683"/>
          <a:ext cx="889000" cy="4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13202</xdr:rowOff>
    </xdr:from>
    <xdr:to>
      <xdr:col>15</xdr:col>
      <xdr:colOff>50800</xdr:colOff>
      <xdr:row>96</xdr:row>
      <xdr:rowOff>29221</xdr:rowOff>
    </xdr:to>
    <xdr:cxnSp macro="">
      <xdr:nvCxnSpPr>
        <xdr:cNvPr id="244" name="直線コネクタ 243"/>
        <xdr:cNvCxnSpPr/>
      </xdr:nvCxnSpPr>
      <xdr:spPr>
        <a:xfrm flipV="1">
          <a:off x="2019300" y="16472402"/>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29221</xdr:rowOff>
    </xdr:from>
    <xdr:to>
      <xdr:col>10</xdr:col>
      <xdr:colOff>114300</xdr:colOff>
      <xdr:row>96</xdr:row>
      <xdr:rowOff>105573</xdr:rowOff>
    </xdr:to>
    <xdr:cxnSp macro="">
      <xdr:nvCxnSpPr>
        <xdr:cNvPr id="247" name="直線コネクタ 246"/>
        <xdr:cNvCxnSpPr/>
      </xdr:nvCxnSpPr>
      <xdr:spPr>
        <a:xfrm flipV="1">
          <a:off x="1130300" y="16488421"/>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170853</xdr:rowOff>
    </xdr:from>
    <xdr:to>
      <xdr:col>24</xdr:col>
      <xdr:colOff>114300</xdr:colOff>
      <xdr:row>95</xdr:row>
      <xdr:rowOff>101003</xdr:rowOff>
    </xdr:to>
    <xdr:sp macro="" textlink="">
      <xdr:nvSpPr>
        <xdr:cNvPr id="257" name="楕円 256"/>
        <xdr:cNvSpPr/>
      </xdr:nvSpPr>
      <xdr:spPr>
        <a:xfrm>
          <a:off x="4584700" y="162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22280</xdr:rowOff>
    </xdr:from>
    <xdr:ext cx="599010" cy="259045"/>
    <xdr:sp macro="" textlink="">
      <xdr:nvSpPr>
        <xdr:cNvPr id="258" name="扶助費該当値テキスト"/>
        <xdr:cNvSpPr txBox="1"/>
      </xdr:nvSpPr>
      <xdr:spPr>
        <a:xfrm>
          <a:off x="4686300" y="1613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39033</xdr:rowOff>
    </xdr:from>
    <xdr:to>
      <xdr:col>20</xdr:col>
      <xdr:colOff>38100</xdr:colOff>
      <xdr:row>93</xdr:row>
      <xdr:rowOff>140633</xdr:rowOff>
    </xdr:to>
    <xdr:sp macro="" textlink="">
      <xdr:nvSpPr>
        <xdr:cNvPr id="259" name="楕円 258"/>
        <xdr:cNvSpPr/>
      </xdr:nvSpPr>
      <xdr:spPr>
        <a:xfrm>
          <a:off x="3746500" y="159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157160</xdr:rowOff>
    </xdr:from>
    <xdr:ext cx="599010" cy="259045"/>
    <xdr:sp macro="" textlink="">
      <xdr:nvSpPr>
        <xdr:cNvPr id="260" name="テキスト ボックス 259"/>
        <xdr:cNvSpPr txBox="1"/>
      </xdr:nvSpPr>
      <xdr:spPr>
        <a:xfrm>
          <a:off x="3497795" y="1575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133852</xdr:rowOff>
    </xdr:from>
    <xdr:to>
      <xdr:col>15</xdr:col>
      <xdr:colOff>101600</xdr:colOff>
      <xdr:row>96</xdr:row>
      <xdr:rowOff>64002</xdr:rowOff>
    </xdr:to>
    <xdr:sp macro="" textlink="">
      <xdr:nvSpPr>
        <xdr:cNvPr id="261" name="楕円 260"/>
        <xdr:cNvSpPr/>
      </xdr:nvSpPr>
      <xdr:spPr>
        <a:xfrm>
          <a:off x="2857500" y="164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80529</xdr:rowOff>
    </xdr:from>
    <xdr:ext cx="534377" cy="259045"/>
    <xdr:sp macro="" textlink="">
      <xdr:nvSpPr>
        <xdr:cNvPr id="262" name="テキスト ボックス 261"/>
        <xdr:cNvSpPr txBox="1"/>
      </xdr:nvSpPr>
      <xdr:spPr>
        <a:xfrm>
          <a:off x="2641111" y="161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149871</xdr:rowOff>
    </xdr:from>
    <xdr:to>
      <xdr:col>10</xdr:col>
      <xdr:colOff>165100</xdr:colOff>
      <xdr:row>96</xdr:row>
      <xdr:rowOff>80021</xdr:rowOff>
    </xdr:to>
    <xdr:sp macro="" textlink="">
      <xdr:nvSpPr>
        <xdr:cNvPr id="263" name="楕円 262"/>
        <xdr:cNvSpPr/>
      </xdr:nvSpPr>
      <xdr:spPr>
        <a:xfrm>
          <a:off x="1968500" y="164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96548</xdr:rowOff>
    </xdr:from>
    <xdr:ext cx="534377" cy="259045"/>
    <xdr:sp macro="" textlink="">
      <xdr:nvSpPr>
        <xdr:cNvPr id="264" name="テキスト ボックス 263"/>
        <xdr:cNvSpPr txBox="1"/>
      </xdr:nvSpPr>
      <xdr:spPr>
        <a:xfrm>
          <a:off x="1752111" y="162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54773</xdr:rowOff>
    </xdr:from>
    <xdr:to>
      <xdr:col>6</xdr:col>
      <xdr:colOff>38100</xdr:colOff>
      <xdr:row>96</xdr:row>
      <xdr:rowOff>156373</xdr:rowOff>
    </xdr:to>
    <xdr:sp macro="" textlink="">
      <xdr:nvSpPr>
        <xdr:cNvPr id="265" name="楕円 264"/>
        <xdr:cNvSpPr/>
      </xdr:nvSpPr>
      <xdr:spPr>
        <a:xfrm>
          <a:off x="1079500" y="165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1450</xdr:rowOff>
    </xdr:from>
    <xdr:ext cx="534377" cy="259045"/>
    <xdr:sp macro="" textlink="">
      <xdr:nvSpPr>
        <xdr:cNvPr id="266" name="テキスト ボックス 265"/>
        <xdr:cNvSpPr txBox="1"/>
      </xdr:nvSpPr>
      <xdr:spPr>
        <a:xfrm>
          <a:off x="863111" y="162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124253</xdr:rowOff>
    </xdr:from>
    <xdr:to>
      <xdr:col>55</xdr:col>
      <xdr:colOff>0</xdr:colOff>
      <xdr:row>37</xdr:row>
      <xdr:rowOff>27817</xdr:rowOff>
    </xdr:to>
    <xdr:cxnSp macro="">
      <xdr:nvCxnSpPr>
        <xdr:cNvPr id="298" name="直線コネクタ 297"/>
        <xdr:cNvCxnSpPr/>
      </xdr:nvCxnSpPr>
      <xdr:spPr>
        <a:xfrm flipV="1">
          <a:off x="9639300" y="6296453"/>
          <a:ext cx="838200" cy="7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65470</xdr:rowOff>
    </xdr:from>
    <xdr:to>
      <xdr:col>50</xdr:col>
      <xdr:colOff>114300</xdr:colOff>
      <xdr:row>37</xdr:row>
      <xdr:rowOff>27817</xdr:rowOff>
    </xdr:to>
    <xdr:cxnSp macro="">
      <xdr:nvCxnSpPr>
        <xdr:cNvPr id="301" name="直線コネクタ 300"/>
        <xdr:cNvCxnSpPr/>
      </xdr:nvCxnSpPr>
      <xdr:spPr>
        <a:xfrm>
          <a:off x="8750300" y="5208970"/>
          <a:ext cx="889000" cy="1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65470</xdr:rowOff>
    </xdr:from>
    <xdr:to>
      <xdr:col>45</xdr:col>
      <xdr:colOff>177800</xdr:colOff>
      <xdr:row>37</xdr:row>
      <xdr:rowOff>168678</xdr:rowOff>
    </xdr:to>
    <xdr:cxnSp macro="">
      <xdr:nvCxnSpPr>
        <xdr:cNvPr id="304" name="直線コネクタ 303"/>
        <xdr:cNvCxnSpPr/>
      </xdr:nvCxnSpPr>
      <xdr:spPr>
        <a:xfrm flipV="1">
          <a:off x="7861300" y="5208970"/>
          <a:ext cx="889000" cy="13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168678</xdr:rowOff>
    </xdr:from>
    <xdr:to>
      <xdr:col>41</xdr:col>
      <xdr:colOff>50800</xdr:colOff>
      <xdr:row>38</xdr:row>
      <xdr:rowOff>9681</xdr:rowOff>
    </xdr:to>
    <xdr:cxnSp macro="">
      <xdr:nvCxnSpPr>
        <xdr:cNvPr id="307" name="直線コネクタ 306"/>
        <xdr:cNvCxnSpPr/>
      </xdr:nvCxnSpPr>
      <xdr:spPr>
        <a:xfrm flipV="1">
          <a:off x="6972300" y="6512328"/>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73453</xdr:rowOff>
    </xdr:from>
    <xdr:to>
      <xdr:col>55</xdr:col>
      <xdr:colOff>50800</xdr:colOff>
      <xdr:row>37</xdr:row>
      <xdr:rowOff>3603</xdr:rowOff>
    </xdr:to>
    <xdr:sp macro="" textlink="">
      <xdr:nvSpPr>
        <xdr:cNvPr id="317" name="楕円 316"/>
        <xdr:cNvSpPr/>
      </xdr:nvSpPr>
      <xdr:spPr>
        <a:xfrm>
          <a:off x="10426700" y="62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96330</xdr:rowOff>
    </xdr:from>
    <xdr:ext cx="534377" cy="259045"/>
    <xdr:sp macro="" textlink="">
      <xdr:nvSpPr>
        <xdr:cNvPr id="318" name="補助費等該当値テキスト"/>
        <xdr:cNvSpPr txBox="1"/>
      </xdr:nvSpPr>
      <xdr:spPr>
        <a:xfrm>
          <a:off x="10528300" y="609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148467</xdr:rowOff>
    </xdr:from>
    <xdr:to>
      <xdr:col>50</xdr:col>
      <xdr:colOff>165100</xdr:colOff>
      <xdr:row>37</xdr:row>
      <xdr:rowOff>78617</xdr:rowOff>
    </xdr:to>
    <xdr:sp macro="" textlink="">
      <xdr:nvSpPr>
        <xdr:cNvPr id="319" name="楕円 318"/>
        <xdr:cNvSpPr/>
      </xdr:nvSpPr>
      <xdr:spPr>
        <a:xfrm>
          <a:off x="9588500" y="63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95144</xdr:rowOff>
    </xdr:from>
    <xdr:ext cx="534377" cy="259045"/>
    <xdr:sp macro="" textlink="">
      <xdr:nvSpPr>
        <xdr:cNvPr id="320" name="テキスト ボックス 319"/>
        <xdr:cNvSpPr txBox="1"/>
      </xdr:nvSpPr>
      <xdr:spPr>
        <a:xfrm>
          <a:off x="9372111" y="60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14670</xdr:rowOff>
    </xdr:from>
    <xdr:to>
      <xdr:col>46</xdr:col>
      <xdr:colOff>38100</xdr:colOff>
      <xdr:row>30</xdr:row>
      <xdr:rowOff>116270</xdr:rowOff>
    </xdr:to>
    <xdr:sp macro="" textlink="">
      <xdr:nvSpPr>
        <xdr:cNvPr id="321" name="楕円 320"/>
        <xdr:cNvSpPr/>
      </xdr:nvSpPr>
      <xdr:spPr>
        <a:xfrm>
          <a:off x="8699500" y="51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132797</xdr:rowOff>
    </xdr:from>
    <xdr:ext cx="599010" cy="259045"/>
    <xdr:sp macro="" textlink="">
      <xdr:nvSpPr>
        <xdr:cNvPr id="322" name="テキスト ボックス 321"/>
        <xdr:cNvSpPr txBox="1"/>
      </xdr:nvSpPr>
      <xdr:spPr>
        <a:xfrm>
          <a:off x="8450795" y="49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117878</xdr:rowOff>
    </xdr:from>
    <xdr:to>
      <xdr:col>41</xdr:col>
      <xdr:colOff>101600</xdr:colOff>
      <xdr:row>38</xdr:row>
      <xdr:rowOff>48028</xdr:rowOff>
    </xdr:to>
    <xdr:sp macro="" textlink="">
      <xdr:nvSpPr>
        <xdr:cNvPr id="323" name="楕円 322"/>
        <xdr:cNvSpPr/>
      </xdr:nvSpPr>
      <xdr:spPr>
        <a:xfrm>
          <a:off x="7810500" y="64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64555</xdr:rowOff>
    </xdr:from>
    <xdr:ext cx="534377" cy="259045"/>
    <xdr:sp macro="" textlink="">
      <xdr:nvSpPr>
        <xdr:cNvPr id="324" name="テキスト ボックス 323"/>
        <xdr:cNvSpPr txBox="1"/>
      </xdr:nvSpPr>
      <xdr:spPr>
        <a:xfrm>
          <a:off x="7594111" y="62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130331</xdr:rowOff>
    </xdr:from>
    <xdr:to>
      <xdr:col>36</xdr:col>
      <xdr:colOff>165100</xdr:colOff>
      <xdr:row>38</xdr:row>
      <xdr:rowOff>60482</xdr:rowOff>
    </xdr:to>
    <xdr:sp macro="" textlink="">
      <xdr:nvSpPr>
        <xdr:cNvPr id="325" name="楕円 324"/>
        <xdr:cNvSpPr/>
      </xdr:nvSpPr>
      <xdr:spPr>
        <a:xfrm>
          <a:off x="6921500" y="6473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77008</xdr:rowOff>
    </xdr:from>
    <xdr:ext cx="534377" cy="259045"/>
    <xdr:sp macro="" textlink="">
      <xdr:nvSpPr>
        <xdr:cNvPr id="326" name="テキスト ボックス 325"/>
        <xdr:cNvSpPr txBox="1"/>
      </xdr:nvSpPr>
      <xdr:spPr>
        <a:xfrm>
          <a:off x="6705111" y="62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47422</xdr:rowOff>
    </xdr:from>
    <xdr:to>
      <xdr:col>55</xdr:col>
      <xdr:colOff>0</xdr:colOff>
      <xdr:row>55</xdr:row>
      <xdr:rowOff>82746</xdr:rowOff>
    </xdr:to>
    <xdr:cxnSp macro="">
      <xdr:nvCxnSpPr>
        <xdr:cNvPr id="357" name="直線コネクタ 356"/>
        <xdr:cNvCxnSpPr/>
      </xdr:nvCxnSpPr>
      <xdr:spPr>
        <a:xfrm>
          <a:off x="9639300" y="9305722"/>
          <a:ext cx="838200" cy="2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166915</xdr:rowOff>
    </xdr:from>
    <xdr:to>
      <xdr:col>50</xdr:col>
      <xdr:colOff>114300</xdr:colOff>
      <xdr:row>54</xdr:row>
      <xdr:rowOff>47422</xdr:rowOff>
    </xdr:to>
    <xdr:cxnSp macro="">
      <xdr:nvCxnSpPr>
        <xdr:cNvPr id="360" name="直線コネクタ 359"/>
        <xdr:cNvCxnSpPr/>
      </xdr:nvCxnSpPr>
      <xdr:spPr>
        <a:xfrm>
          <a:off x="8750300" y="8910865"/>
          <a:ext cx="889000" cy="39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166915</xdr:rowOff>
    </xdr:from>
    <xdr:to>
      <xdr:col>45</xdr:col>
      <xdr:colOff>177800</xdr:colOff>
      <xdr:row>55</xdr:row>
      <xdr:rowOff>20403</xdr:rowOff>
    </xdr:to>
    <xdr:cxnSp macro="">
      <xdr:nvCxnSpPr>
        <xdr:cNvPr id="363" name="直線コネクタ 362"/>
        <xdr:cNvCxnSpPr/>
      </xdr:nvCxnSpPr>
      <xdr:spPr>
        <a:xfrm flipV="1">
          <a:off x="7861300" y="8910865"/>
          <a:ext cx="889000" cy="5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20403</xdr:rowOff>
    </xdr:from>
    <xdr:to>
      <xdr:col>41</xdr:col>
      <xdr:colOff>50800</xdr:colOff>
      <xdr:row>55</xdr:row>
      <xdr:rowOff>61780</xdr:rowOff>
    </xdr:to>
    <xdr:cxnSp macro="">
      <xdr:nvCxnSpPr>
        <xdr:cNvPr id="366" name="直線コネクタ 365"/>
        <xdr:cNvCxnSpPr/>
      </xdr:nvCxnSpPr>
      <xdr:spPr>
        <a:xfrm flipV="1">
          <a:off x="6972300" y="945015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31946</xdr:rowOff>
    </xdr:from>
    <xdr:to>
      <xdr:col>55</xdr:col>
      <xdr:colOff>50800</xdr:colOff>
      <xdr:row>55</xdr:row>
      <xdr:rowOff>133546</xdr:rowOff>
    </xdr:to>
    <xdr:sp macro="" textlink="">
      <xdr:nvSpPr>
        <xdr:cNvPr id="376" name="楕円 375"/>
        <xdr:cNvSpPr/>
      </xdr:nvSpPr>
      <xdr:spPr>
        <a:xfrm>
          <a:off x="10426700" y="94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54823</xdr:rowOff>
    </xdr:from>
    <xdr:ext cx="534377" cy="259045"/>
    <xdr:sp macro="" textlink="">
      <xdr:nvSpPr>
        <xdr:cNvPr id="377" name="普通建設事業費該当値テキスト"/>
        <xdr:cNvSpPr txBox="1"/>
      </xdr:nvSpPr>
      <xdr:spPr>
        <a:xfrm>
          <a:off x="10528300" y="93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168072</xdr:rowOff>
    </xdr:from>
    <xdr:to>
      <xdr:col>50</xdr:col>
      <xdr:colOff>165100</xdr:colOff>
      <xdr:row>54</xdr:row>
      <xdr:rowOff>98222</xdr:rowOff>
    </xdr:to>
    <xdr:sp macro="" textlink="">
      <xdr:nvSpPr>
        <xdr:cNvPr id="378" name="楕円 377"/>
        <xdr:cNvSpPr/>
      </xdr:nvSpPr>
      <xdr:spPr>
        <a:xfrm>
          <a:off x="9588500" y="925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114749</xdr:rowOff>
    </xdr:from>
    <xdr:ext cx="534377" cy="259045"/>
    <xdr:sp macro="" textlink="">
      <xdr:nvSpPr>
        <xdr:cNvPr id="379" name="テキスト ボックス 378"/>
        <xdr:cNvSpPr txBox="1"/>
      </xdr:nvSpPr>
      <xdr:spPr>
        <a:xfrm>
          <a:off x="9372111" y="90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116115</xdr:rowOff>
    </xdr:from>
    <xdr:to>
      <xdr:col>46</xdr:col>
      <xdr:colOff>38100</xdr:colOff>
      <xdr:row>52</xdr:row>
      <xdr:rowOff>46265</xdr:rowOff>
    </xdr:to>
    <xdr:sp macro="" textlink="">
      <xdr:nvSpPr>
        <xdr:cNvPr id="380" name="楕円 379"/>
        <xdr:cNvSpPr/>
      </xdr:nvSpPr>
      <xdr:spPr>
        <a:xfrm>
          <a:off x="8699500" y="88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62792</xdr:rowOff>
    </xdr:from>
    <xdr:ext cx="599010" cy="259045"/>
    <xdr:sp macro="" textlink="">
      <xdr:nvSpPr>
        <xdr:cNvPr id="381" name="テキスト ボックス 380"/>
        <xdr:cNvSpPr txBox="1"/>
      </xdr:nvSpPr>
      <xdr:spPr>
        <a:xfrm>
          <a:off x="8450795" y="863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141053</xdr:rowOff>
    </xdr:from>
    <xdr:to>
      <xdr:col>41</xdr:col>
      <xdr:colOff>101600</xdr:colOff>
      <xdr:row>55</xdr:row>
      <xdr:rowOff>71203</xdr:rowOff>
    </xdr:to>
    <xdr:sp macro="" textlink="">
      <xdr:nvSpPr>
        <xdr:cNvPr id="382" name="楕円 381"/>
        <xdr:cNvSpPr/>
      </xdr:nvSpPr>
      <xdr:spPr>
        <a:xfrm>
          <a:off x="7810500" y="93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87730</xdr:rowOff>
    </xdr:from>
    <xdr:ext cx="534377" cy="259045"/>
    <xdr:sp macro="" textlink="">
      <xdr:nvSpPr>
        <xdr:cNvPr id="383" name="テキスト ボックス 382"/>
        <xdr:cNvSpPr txBox="1"/>
      </xdr:nvSpPr>
      <xdr:spPr>
        <a:xfrm>
          <a:off x="7594111" y="91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10980</xdr:rowOff>
    </xdr:from>
    <xdr:to>
      <xdr:col>36</xdr:col>
      <xdr:colOff>165100</xdr:colOff>
      <xdr:row>55</xdr:row>
      <xdr:rowOff>112580</xdr:rowOff>
    </xdr:to>
    <xdr:sp macro="" textlink="">
      <xdr:nvSpPr>
        <xdr:cNvPr id="384" name="楕円 383"/>
        <xdr:cNvSpPr/>
      </xdr:nvSpPr>
      <xdr:spPr>
        <a:xfrm>
          <a:off x="6921500" y="9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129107</xdr:rowOff>
    </xdr:from>
    <xdr:ext cx="534377" cy="259045"/>
    <xdr:sp macro="" textlink="">
      <xdr:nvSpPr>
        <xdr:cNvPr id="385" name="テキスト ボックス 384"/>
        <xdr:cNvSpPr txBox="1"/>
      </xdr:nvSpPr>
      <xdr:spPr>
        <a:xfrm>
          <a:off x="6705111" y="92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70914</xdr:rowOff>
    </xdr:from>
    <xdr:to>
      <xdr:col>55</xdr:col>
      <xdr:colOff>0</xdr:colOff>
      <xdr:row>77</xdr:row>
      <xdr:rowOff>11547</xdr:rowOff>
    </xdr:to>
    <xdr:cxnSp macro="">
      <xdr:nvCxnSpPr>
        <xdr:cNvPr id="412" name="直線コネクタ 411"/>
        <xdr:cNvCxnSpPr/>
      </xdr:nvCxnSpPr>
      <xdr:spPr>
        <a:xfrm>
          <a:off x="9639300" y="13101114"/>
          <a:ext cx="838200" cy="1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51209</xdr:rowOff>
    </xdr:from>
    <xdr:to>
      <xdr:col>50</xdr:col>
      <xdr:colOff>114300</xdr:colOff>
      <xdr:row>76</xdr:row>
      <xdr:rowOff>70914</xdr:rowOff>
    </xdr:to>
    <xdr:cxnSp macro="">
      <xdr:nvCxnSpPr>
        <xdr:cNvPr id="415" name="直線コネクタ 414"/>
        <xdr:cNvCxnSpPr/>
      </xdr:nvCxnSpPr>
      <xdr:spPr>
        <a:xfrm>
          <a:off x="8750300" y="13081409"/>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51209</xdr:rowOff>
    </xdr:from>
    <xdr:to>
      <xdr:col>45</xdr:col>
      <xdr:colOff>177800</xdr:colOff>
      <xdr:row>76</xdr:row>
      <xdr:rowOff>77429</xdr:rowOff>
    </xdr:to>
    <xdr:cxnSp macro="">
      <xdr:nvCxnSpPr>
        <xdr:cNvPr id="418" name="直線コネクタ 417"/>
        <xdr:cNvCxnSpPr/>
      </xdr:nvCxnSpPr>
      <xdr:spPr>
        <a:xfrm flipV="1">
          <a:off x="7861300" y="13081409"/>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11912</xdr:rowOff>
    </xdr:from>
    <xdr:to>
      <xdr:col>41</xdr:col>
      <xdr:colOff>50800</xdr:colOff>
      <xdr:row>76</xdr:row>
      <xdr:rowOff>77429</xdr:rowOff>
    </xdr:to>
    <xdr:cxnSp macro="">
      <xdr:nvCxnSpPr>
        <xdr:cNvPr id="421" name="直線コネクタ 420"/>
        <xdr:cNvCxnSpPr/>
      </xdr:nvCxnSpPr>
      <xdr:spPr>
        <a:xfrm>
          <a:off x="6972300" y="13042112"/>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132197</xdr:rowOff>
    </xdr:from>
    <xdr:to>
      <xdr:col>55</xdr:col>
      <xdr:colOff>50800</xdr:colOff>
      <xdr:row>77</xdr:row>
      <xdr:rowOff>62347</xdr:rowOff>
    </xdr:to>
    <xdr:sp macro="" textlink="">
      <xdr:nvSpPr>
        <xdr:cNvPr id="431" name="楕円 430"/>
        <xdr:cNvSpPr/>
      </xdr:nvSpPr>
      <xdr:spPr>
        <a:xfrm>
          <a:off x="10426700" y="131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155074</xdr:rowOff>
    </xdr:from>
    <xdr:ext cx="534377" cy="259045"/>
    <xdr:sp macro="" textlink="">
      <xdr:nvSpPr>
        <xdr:cNvPr id="432" name="普通建設事業費 （ うち新規整備　）該当値テキスト"/>
        <xdr:cNvSpPr txBox="1"/>
      </xdr:nvSpPr>
      <xdr:spPr>
        <a:xfrm>
          <a:off x="10528300" y="130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20114</xdr:rowOff>
    </xdr:from>
    <xdr:to>
      <xdr:col>50</xdr:col>
      <xdr:colOff>165100</xdr:colOff>
      <xdr:row>76</xdr:row>
      <xdr:rowOff>121714</xdr:rowOff>
    </xdr:to>
    <xdr:sp macro="" textlink="">
      <xdr:nvSpPr>
        <xdr:cNvPr id="433" name="楕円 432"/>
        <xdr:cNvSpPr/>
      </xdr:nvSpPr>
      <xdr:spPr>
        <a:xfrm>
          <a:off x="9588500" y="130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138241</xdr:rowOff>
    </xdr:from>
    <xdr:ext cx="534377" cy="259045"/>
    <xdr:sp macro="" textlink="">
      <xdr:nvSpPr>
        <xdr:cNvPr id="434" name="テキスト ボックス 433"/>
        <xdr:cNvSpPr txBox="1"/>
      </xdr:nvSpPr>
      <xdr:spPr>
        <a:xfrm>
          <a:off x="9372111" y="128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409</xdr:rowOff>
    </xdr:from>
    <xdr:to>
      <xdr:col>46</xdr:col>
      <xdr:colOff>38100</xdr:colOff>
      <xdr:row>76</xdr:row>
      <xdr:rowOff>102009</xdr:rowOff>
    </xdr:to>
    <xdr:sp macro="" textlink="">
      <xdr:nvSpPr>
        <xdr:cNvPr id="435" name="楕円 434"/>
        <xdr:cNvSpPr/>
      </xdr:nvSpPr>
      <xdr:spPr>
        <a:xfrm>
          <a:off x="8699500" y="130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118536</xdr:rowOff>
    </xdr:from>
    <xdr:ext cx="534377" cy="259045"/>
    <xdr:sp macro="" textlink="">
      <xdr:nvSpPr>
        <xdr:cNvPr id="436" name="テキスト ボックス 435"/>
        <xdr:cNvSpPr txBox="1"/>
      </xdr:nvSpPr>
      <xdr:spPr>
        <a:xfrm>
          <a:off x="8483111" y="128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26629</xdr:rowOff>
    </xdr:from>
    <xdr:to>
      <xdr:col>41</xdr:col>
      <xdr:colOff>101600</xdr:colOff>
      <xdr:row>76</xdr:row>
      <xdr:rowOff>128229</xdr:rowOff>
    </xdr:to>
    <xdr:sp macro="" textlink="">
      <xdr:nvSpPr>
        <xdr:cNvPr id="437" name="楕円 436"/>
        <xdr:cNvSpPr/>
      </xdr:nvSpPr>
      <xdr:spPr>
        <a:xfrm>
          <a:off x="7810500" y="1305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144756</xdr:rowOff>
    </xdr:from>
    <xdr:ext cx="534377" cy="259045"/>
    <xdr:sp macro="" textlink="">
      <xdr:nvSpPr>
        <xdr:cNvPr id="438" name="テキスト ボックス 437"/>
        <xdr:cNvSpPr txBox="1"/>
      </xdr:nvSpPr>
      <xdr:spPr>
        <a:xfrm>
          <a:off x="7594111" y="128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132562</xdr:rowOff>
    </xdr:from>
    <xdr:to>
      <xdr:col>36</xdr:col>
      <xdr:colOff>165100</xdr:colOff>
      <xdr:row>76</xdr:row>
      <xdr:rowOff>62712</xdr:rowOff>
    </xdr:to>
    <xdr:sp macro="" textlink="">
      <xdr:nvSpPr>
        <xdr:cNvPr id="439" name="楕円 438"/>
        <xdr:cNvSpPr/>
      </xdr:nvSpPr>
      <xdr:spPr>
        <a:xfrm>
          <a:off x="69215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79239</xdr:rowOff>
    </xdr:from>
    <xdr:ext cx="534377" cy="259045"/>
    <xdr:sp macro="" textlink="">
      <xdr:nvSpPr>
        <xdr:cNvPr id="440" name="テキスト ボックス 439"/>
        <xdr:cNvSpPr txBox="1"/>
      </xdr:nvSpPr>
      <xdr:spPr>
        <a:xfrm>
          <a:off x="6705111" y="127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34528</xdr:rowOff>
    </xdr:from>
    <xdr:to>
      <xdr:col>55</xdr:col>
      <xdr:colOff>0</xdr:colOff>
      <xdr:row>96</xdr:row>
      <xdr:rowOff>12060</xdr:rowOff>
    </xdr:to>
    <xdr:cxnSp macro="">
      <xdr:nvCxnSpPr>
        <xdr:cNvPr id="471" name="直線コネクタ 470"/>
        <xdr:cNvCxnSpPr/>
      </xdr:nvCxnSpPr>
      <xdr:spPr>
        <a:xfrm flipV="1">
          <a:off x="9639300" y="16322278"/>
          <a:ext cx="838200" cy="1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28649</xdr:rowOff>
    </xdr:from>
    <xdr:to>
      <xdr:col>50</xdr:col>
      <xdr:colOff>114300</xdr:colOff>
      <xdr:row>96</xdr:row>
      <xdr:rowOff>12060</xdr:rowOff>
    </xdr:to>
    <xdr:cxnSp macro="">
      <xdr:nvCxnSpPr>
        <xdr:cNvPr id="474" name="直線コネクタ 473"/>
        <xdr:cNvCxnSpPr/>
      </xdr:nvCxnSpPr>
      <xdr:spPr>
        <a:xfrm>
          <a:off x="8750300" y="15630599"/>
          <a:ext cx="889000" cy="8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28649</xdr:rowOff>
    </xdr:from>
    <xdr:to>
      <xdr:col>45</xdr:col>
      <xdr:colOff>177800</xdr:colOff>
      <xdr:row>95</xdr:row>
      <xdr:rowOff>76704</xdr:rowOff>
    </xdr:to>
    <xdr:cxnSp macro="">
      <xdr:nvCxnSpPr>
        <xdr:cNvPr id="477" name="直線コネクタ 476"/>
        <xdr:cNvCxnSpPr/>
      </xdr:nvCxnSpPr>
      <xdr:spPr>
        <a:xfrm flipV="1">
          <a:off x="7861300" y="15630599"/>
          <a:ext cx="889000" cy="7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76704</xdr:rowOff>
    </xdr:from>
    <xdr:to>
      <xdr:col>41</xdr:col>
      <xdr:colOff>50800</xdr:colOff>
      <xdr:row>96</xdr:row>
      <xdr:rowOff>3177</xdr:rowOff>
    </xdr:to>
    <xdr:cxnSp macro="">
      <xdr:nvCxnSpPr>
        <xdr:cNvPr id="480" name="直線コネクタ 479"/>
        <xdr:cNvCxnSpPr/>
      </xdr:nvCxnSpPr>
      <xdr:spPr>
        <a:xfrm flipV="1">
          <a:off x="6972300" y="16364454"/>
          <a:ext cx="889000" cy="9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155178</xdr:rowOff>
    </xdr:from>
    <xdr:to>
      <xdr:col>55</xdr:col>
      <xdr:colOff>50800</xdr:colOff>
      <xdr:row>95</xdr:row>
      <xdr:rowOff>85328</xdr:rowOff>
    </xdr:to>
    <xdr:sp macro="" textlink="">
      <xdr:nvSpPr>
        <xdr:cNvPr id="490" name="楕円 489"/>
        <xdr:cNvSpPr/>
      </xdr:nvSpPr>
      <xdr:spPr>
        <a:xfrm>
          <a:off x="10426700" y="16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6605</xdr:rowOff>
    </xdr:from>
    <xdr:ext cx="534377" cy="259045"/>
    <xdr:sp macro="" textlink="">
      <xdr:nvSpPr>
        <xdr:cNvPr id="491" name="普通建設事業費 （ うち更新整備　）該当値テキスト"/>
        <xdr:cNvSpPr txBox="1"/>
      </xdr:nvSpPr>
      <xdr:spPr>
        <a:xfrm>
          <a:off x="10528300" y="161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132710</xdr:rowOff>
    </xdr:from>
    <xdr:to>
      <xdr:col>50</xdr:col>
      <xdr:colOff>165100</xdr:colOff>
      <xdr:row>96</xdr:row>
      <xdr:rowOff>62860</xdr:rowOff>
    </xdr:to>
    <xdr:sp macro="" textlink="">
      <xdr:nvSpPr>
        <xdr:cNvPr id="492" name="楕円 491"/>
        <xdr:cNvSpPr/>
      </xdr:nvSpPr>
      <xdr:spPr>
        <a:xfrm>
          <a:off x="9588500" y="164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79387</xdr:rowOff>
    </xdr:from>
    <xdr:ext cx="534377" cy="259045"/>
    <xdr:sp macro="" textlink="">
      <xdr:nvSpPr>
        <xdr:cNvPr id="493" name="テキスト ボックス 492"/>
        <xdr:cNvSpPr txBox="1"/>
      </xdr:nvSpPr>
      <xdr:spPr>
        <a:xfrm>
          <a:off x="9372111" y="161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149299</xdr:rowOff>
    </xdr:from>
    <xdr:to>
      <xdr:col>46</xdr:col>
      <xdr:colOff>38100</xdr:colOff>
      <xdr:row>91</xdr:row>
      <xdr:rowOff>79449</xdr:rowOff>
    </xdr:to>
    <xdr:sp macro="" textlink="">
      <xdr:nvSpPr>
        <xdr:cNvPr id="494" name="楕円 493"/>
        <xdr:cNvSpPr/>
      </xdr:nvSpPr>
      <xdr:spPr>
        <a:xfrm>
          <a:off x="8699500" y="155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95976</xdr:rowOff>
    </xdr:from>
    <xdr:ext cx="534377" cy="259045"/>
    <xdr:sp macro="" textlink="">
      <xdr:nvSpPr>
        <xdr:cNvPr id="495" name="テキスト ボックス 494"/>
        <xdr:cNvSpPr txBox="1"/>
      </xdr:nvSpPr>
      <xdr:spPr>
        <a:xfrm>
          <a:off x="8483111" y="153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25904</xdr:rowOff>
    </xdr:from>
    <xdr:to>
      <xdr:col>41</xdr:col>
      <xdr:colOff>101600</xdr:colOff>
      <xdr:row>95</xdr:row>
      <xdr:rowOff>127504</xdr:rowOff>
    </xdr:to>
    <xdr:sp macro="" textlink="">
      <xdr:nvSpPr>
        <xdr:cNvPr id="496" name="楕円 495"/>
        <xdr:cNvSpPr/>
      </xdr:nvSpPr>
      <xdr:spPr>
        <a:xfrm>
          <a:off x="7810500" y="163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144031</xdr:rowOff>
    </xdr:from>
    <xdr:ext cx="534377" cy="259045"/>
    <xdr:sp macro="" textlink="">
      <xdr:nvSpPr>
        <xdr:cNvPr id="497" name="テキスト ボックス 496"/>
        <xdr:cNvSpPr txBox="1"/>
      </xdr:nvSpPr>
      <xdr:spPr>
        <a:xfrm>
          <a:off x="7594111" y="160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123827</xdr:rowOff>
    </xdr:from>
    <xdr:to>
      <xdr:col>36</xdr:col>
      <xdr:colOff>165100</xdr:colOff>
      <xdr:row>96</xdr:row>
      <xdr:rowOff>53977</xdr:rowOff>
    </xdr:to>
    <xdr:sp macro="" textlink="">
      <xdr:nvSpPr>
        <xdr:cNvPr id="498" name="楕円 497"/>
        <xdr:cNvSpPr/>
      </xdr:nvSpPr>
      <xdr:spPr>
        <a:xfrm>
          <a:off x="6921500" y="164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70504</xdr:rowOff>
    </xdr:from>
    <xdr:ext cx="534377" cy="259045"/>
    <xdr:sp macro="" textlink="">
      <xdr:nvSpPr>
        <xdr:cNvPr id="499" name="テキスト ボックス 498"/>
        <xdr:cNvSpPr txBox="1"/>
      </xdr:nvSpPr>
      <xdr:spPr>
        <a:xfrm>
          <a:off x="6705111" y="161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169715</xdr:rowOff>
    </xdr:from>
    <xdr:to>
      <xdr:col>85</xdr:col>
      <xdr:colOff>127000</xdr:colOff>
      <xdr:row>38</xdr:row>
      <xdr:rowOff>131150</xdr:rowOff>
    </xdr:to>
    <xdr:cxnSp macro="">
      <xdr:nvCxnSpPr>
        <xdr:cNvPr id="526" name="直線コネクタ 525"/>
        <xdr:cNvCxnSpPr/>
      </xdr:nvCxnSpPr>
      <xdr:spPr>
        <a:xfrm flipV="1">
          <a:off x="15481300" y="6513365"/>
          <a:ext cx="838200" cy="1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122761</xdr:rowOff>
    </xdr:from>
    <xdr:to>
      <xdr:col>81</xdr:col>
      <xdr:colOff>50800</xdr:colOff>
      <xdr:row>38</xdr:row>
      <xdr:rowOff>131150</xdr:rowOff>
    </xdr:to>
    <xdr:cxnSp macro="">
      <xdr:nvCxnSpPr>
        <xdr:cNvPr id="529" name="直線コネクタ 528"/>
        <xdr:cNvCxnSpPr/>
      </xdr:nvCxnSpPr>
      <xdr:spPr>
        <a:xfrm>
          <a:off x="14592300" y="6637861"/>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120429</xdr:rowOff>
    </xdr:from>
    <xdr:to>
      <xdr:col>76</xdr:col>
      <xdr:colOff>114300</xdr:colOff>
      <xdr:row>38</xdr:row>
      <xdr:rowOff>122761</xdr:rowOff>
    </xdr:to>
    <xdr:cxnSp macro="">
      <xdr:nvCxnSpPr>
        <xdr:cNvPr id="532" name="直線コネクタ 531"/>
        <xdr:cNvCxnSpPr/>
      </xdr:nvCxnSpPr>
      <xdr:spPr>
        <a:xfrm>
          <a:off x="13703300" y="663552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170790</xdr:rowOff>
    </xdr:from>
    <xdr:to>
      <xdr:col>71</xdr:col>
      <xdr:colOff>177800</xdr:colOff>
      <xdr:row>38</xdr:row>
      <xdr:rowOff>120429</xdr:rowOff>
    </xdr:to>
    <xdr:cxnSp macro="">
      <xdr:nvCxnSpPr>
        <xdr:cNvPr id="535" name="直線コネクタ 534"/>
        <xdr:cNvCxnSpPr/>
      </xdr:nvCxnSpPr>
      <xdr:spPr>
        <a:xfrm>
          <a:off x="12814300" y="6514440"/>
          <a:ext cx="889000" cy="1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118915</xdr:rowOff>
    </xdr:from>
    <xdr:to>
      <xdr:col>85</xdr:col>
      <xdr:colOff>177800</xdr:colOff>
      <xdr:row>38</xdr:row>
      <xdr:rowOff>49065</xdr:rowOff>
    </xdr:to>
    <xdr:sp macro="" textlink="">
      <xdr:nvSpPr>
        <xdr:cNvPr id="545" name="楕円 544"/>
        <xdr:cNvSpPr/>
      </xdr:nvSpPr>
      <xdr:spPr>
        <a:xfrm>
          <a:off x="16268700" y="64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141792</xdr:rowOff>
    </xdr:from>
    <xdr:ext cx="469744" cy="259045"/>
    <xdr:sp macro="" textlink="">
      <xdr:nvSpPr>
        <xdr:cNvPr id="546" name="災害復旧事業費該当値テキスト"/>
        <xdr:cNvSpPr txBox="1"/>
      </xdr:nvSpPr>
      <xdr:spPr>
        <a:xfrm>
          <a:off x="16370300" y="631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80350</xdr:rowOff>
    </xdr:from>
    <xdr:to>
      <xdr:col>81</xdr:col>
      <xdr:colOff>101600</xdr:colOff>
      <xdr:row>39</xdr:row>
      <xdr:rowOff>10500</xdr:rowOff>
    </xdr:to>
    <xdr:sp macro="" textlink="">
      <xdr:nvSpPr>
        <xdr:cNvPr id="547" name="楕円 546"/>
        <xdr:cNvSpPr/>
      </xdr:nvSpPr>
      <xdr:spPr>
        <a:xfrm>
          <a:off x="15430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1627</xdr:rowOff>
    </xdr:from>
    <xdr:ext cx="378565" cy="259045"/>
    <xdr:sp macro="" textlink="">
      <xdr:nvSpPr>
        <xdr:cNvPr id="548" name="テキスト ボックス 547"/>
        <xdr:cNvSpPr txBox="1"/>
      </xdr:nvSpPr>
      <xdr:spPr>
        <a:xfrm>
          <a:off x="15292017" y="668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71961</xdr:rowOff>
    </xdr:from>
    <xdr:to>
      <xdr:col>76</xdr:col>
      <xdr:colOff>165100</xdr:colOff>
      <xdr:row>39</xdr:row>
      <xdr:rowOff>2111</xdr:rowOff>
    </xdr:to>
    <xdr:sp macro="" textlink="">
      <xdr:nvSpPr>
        <xdr:cNvPr id="549" name="楕円 548"/>
        <xdr:cNvSpPr/>
      </xdr:nvSpPr>
      <xdr:spPr>
        <a:xfrm>
          <a:off x="14541500" y="65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164688</xdr:rowOff>
    </xdr:from>
    <xdr:ext cx="378565" cy="259045"/>
    <xdr:sp macro="" textlink="">
      <xdr:nvSpPr>
        <xdr:cNvPr id="550" name="テキスト ボックス 549"/>
        <xdr:cNvSpPr txBox="1"/>
      </xdr:nvSpPr>
      <xdr:spPr>
        <a:xfrm>
          <a:off x="14403017" y="667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69629</xdr:rowOff>
    </xdr:from>
    <xdr:to>
      <xdr:col>72</xdr:col>
      <xdr:colOff>38100</xdr:colOff>
      <xdr:row>38</xdr:row>
      <xdr:rowOff>171229</xdr:rowOff>
    </xdr:to>
    <xdr:sp macro="" textlink="">
      <xdr:nvSpPr>
        <xdr:cNvPr id="551" name="楕円 550"/>
        <xdr:cNvSpPr/>
      </xdr:nvSpPr>
      <xdr:spPr>
        <a:xfrm>
          <a:off x="13652500" y="6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162356</xdr:rowOff>
    </xdr:from>
    <xdr:ext cx="378565" cy="259045"/>
    <xdr:sp macro="" textlink="">
      <xdr:nvSpPr>
        <xdr:cNvPr id="552" name="テキスト ボックス 551"/>
        <xdr:cNvSpPr txBox="1"/>
      </xdr:nvSpPr>
      <xdr:spPr>
        <a:xfrm>
          <a:off x="13514017" y="667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119990</xdr:rowOff>
    </xdr:from>
    <xdr:to>
      <xdr:col>67</xdr:col>
      <xdr:colOff>101600</xdr:colOff>
      <xdr:row>38</xdr:row>
      <xdr:rowOff>50140</xdr:rowOff>
    </xdr:to>
    <xdr:sp macro="" textlink="">
      <xdr:nvSpPr>
        <xdr:cNvPr id="553" name="楕円 552"/>
        <xdr:cNvSpPr/>
      </xdr:nvSpPr>
      <xdr:spPr>
        <a:xfrm>
          <a:off x="12763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66667</xdr:rowOff>
    </xdr:from>
    <xdr:ext cx="469744" cy="259045"/>
    <xdr:sp macro="" textlink="">
      <xdr:nvSpPr>
        <xdr:cNvPr id="554" name="テキスト ボックス 553"/>
        <xdr:cNvSpPr txBox="1"/>
      </xdr:nvSpPr>
      <xdr:spPr>
        <a:xfrm>
          <a:off x="12579428" y="62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26608</xdr:rowOff>
    </xdr:from>
    <xdr:to>
      <xdr:col>85</xdr:col>
      <xdr:colOff>127000</xdr:colOff>
      <xdr:row>74</xdr:row>
      <xdr:rowOff>39246</xdr:rowOff>
    </xdr:to>
    <xdr:cxnSp macro="">
      <xdr:nvCxnSpPr>
        <xdr:cNvPr id="634" name="直線コネクタ 633"/>
        <xdr:cNvCxnSpPr/>
      </xdr:nvCxnSpPr>
      <xdr:spPr>
        <a:xfrm flipV="1">
          <a:off x="15481300" y="12713908"/>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39246</xdr:rowOff>
    </xdr:from>
    <xdr:to>
      <xdr:col>81</xdr:col>
      <xdr:colOff>50800</xdr:colOff>
      <xdr:row>75</xdr:row>
      <xdr:rowOff>16632</xdr:rowOff>
    </xdr:to>
    <xdr:cxnSp macro="">
      <xdr:nvCxnSpPr>
        <xdr:cNvPr id="637" name="直線コネクタ 636"/>
        <xdr:cNvCxnSpPr/>
      </xdr:nvCxnSpPr>
      <xdr:spPr>
        <a:xfrm flipV="1">
          <a:off x="14592300" y="12726546"/>
          <a:ext cx="889000" cy="1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16632</xdr:rowOff>
    </xdr:from>
    <xdr:to>
      <xdr:col>76</xdr:col>
      <xdr:colOff>114300</xdr:colOff>
      <xdr:row>75</xdr:row>
      <xdr:rowOff>42072</xdr:rowOff>
    </xdr:to>
    <xdr:cxnSp macro="">
      <xdr:nvCxnSpPr>
        <xdr:cNvPr id="640" name="直線コネクタ 639"/>
        <xdr:cNvCxnSpPr/>
      </xdr:nvCxnSpPr>
      <xdr:spPr>
        <a:xfrm flipV="1">
          <a:off x="13703300" y="12875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42072</xdr:rowOff>
    </xdr:from>
    <xdr:to>
      <xdr:col>71</xdr:col>
      <xdr:colOff>177800</xdr:colOff>
      <xdr:row>75</xdr:row>
      <xdr:rowOff>51558</xdr:rowOff>
    </xdr:to>
    <xdr:cxnSp macro="">
      <xdr:nvCxnSpPr>
        <xdr:cNvPr id="643" name="直線コネクタ 642"/>
        <xdr:cNvCxnSpPr/>
      </xdr:nvCxnSpPr>
      <xdr:spPr>
        <a:xfrm flipV="1">
          <a:off x="12814300" y="12900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147258</xdr:rowOff>
    </xdr:from>
    <xdr:to>
      <xdr:col>85</xdr:col>
      <xdr:colOff>177800</xdr:colOff>
      <xdr:row>74</xdr:row>
      <xdr:rowOff>77408</xdr:rowOff>
    </xdr:to>
    <xdr:sp macro="" textlink="">
      <xdr:nvSpPr>
        <xdr:cNvPr id="653" name="楕円 652"/>
        <xdr:cNvSpPr/>
      </xdr:nvSpPr>
      <xdr:spPr>
        <a:xfrm>
          <a:off x="16268700" y="126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170135</xdr:rowOff>
    </xdr:from>
    <xdr:ext cx="534377" cy="259045"/>
    <xdr:sp macro="" textlink="">
      <xdr:nvSpPr>
        <xdr:cNvPr id="654" name="公債費該当値テキスト"/>
        <xdr:cNvSpPr txBox="1"/>
      </xdr:nvSpPr>
      <xdr:spPr>
        <a:xfrm>
          <a:off x="16370300" y="125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159896</xdr:rowOff>
    </xdr:from>
    <xdr:to>
      <xdr:col>81</xdr:col>
      <xdr:colOff>101600</xdr:colOff>
      <xdr:row>74</xdr:row>
      <xdr:rowOff>90046</xdr:rowOff>
    </xdr:to>
    <xdr:sp macro="" textlink="">
      <xdr:nvSpPr>
        <xdr:cNvPr id="655" name="楕円 654"/>
        <xdr:cNvSpPr/>
      </xdr:nvSpPr>
      <xdr:spPr>
        <a:xfrm>
          <a:off x="154305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106573</xdr:rowOff>
    </xdr:from>
    <xdr:ext cx="534377" cy="259045"/>
    <xdr:sp macro="" textlink="">
      <xdr:nvSpPr>
        <xdr:cNvPr id="656" name="テキスト ボックス 655"/>
        <xdr:cNvSpPr txBox="1"/>
      </xdr:nvSpPr>
      <xdr:spPr>
        <a:xfrm>
          <a:off x="15214111" y="124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137282</xdr:rowOff>
    </xdr:from>
    <xdr:to>
      <xdr:col>76</xdr:col>
      <xdr:colOff>165100</xdr:colOff>
      <xdr:row>75</xdr:row>
      <xdr:rowOff>67432</xdr:rowOff>
    </xdr:to>
    <xdr:sp macro="" textlink="">
      <xdr:nvSpPr>
        <xdr:cNvPr id="657" name="楕円 656"/>
        <xdr:cNvSpPr/>
      </xdr:nvSpPr>
      <xdr:spPr>
        <a:xfrm>
          <a:off x="14541500" y="128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83959</xdr:rowOff>
    </xdr:from>
    <xdr:ext cx="534377" cy="259045"/>
    <xdr:sp macro="" textlink="">
      <xdr:nvSpPr>
        <xdr:cNvPr id="658" name="テキスト ボックス 657"/>
        <xdr:cNvSpPr txBox="1"/>
      </xdr:nvSpPr>
      <xdr:spPr>
        <a:xfrm>
          <a:off x="14325111" y="125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162722</xdr:rowOff>
    </xdr:from>
    <xdr:to>
      <xdr:col>72</xdr:col>
      <xdr:colOff>38100</xdr:colOff>
      <xdr:row>75</xdr:row>
      <xdr:rowOff>92872</xdr:rowOff>
    </xdr:to>
    <xdr:sp macro="" textlink="">
      <xdr:nvSpPr>
        <xdr:cNvPr id="659" name="楕円 658"/>
        <xdr:cNvSpPr/>
      </xdr:nvSpPr>
      <xdr:spPr>
        <a:xfrm>
          <a:off x="13652500" y="12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109399</xdr:rowOff>
    </xdr:from>
    <xdr:ext cx="534377" cy="259045"/>
    <xdr:sp macro="" textlink="">
      <xdr:nvSpPr>
        <xdr:cNvPr id="660" name="テキスト ボックス 659"/>
        <xdr:cNvSpPr txBox="1"/>
      </xdr:nvSpPr>
      <xdr:spPr>
        <a:xfrm>
          <a:off x="13436111" y="126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758</xdr:rowOff>
    </xdr:from>
    <xdr:to>
      <xdr:col>67</xdr:col>
      <xdr:colOff>101600</xdr:colOff>
      <xdr:row>75</xdr:row>
      <xdr:rowOff>102358</xdr:rowOff>
    </xdr:to>
    <xdr:sp macro="" textlink="">
      <xdr:nvSpPr>
        <xdr:cNvPr id="661" name="楕円 660"/>
        <xdr:cNvSpPr/>
      </xdr:nvSpPr>
      <xdr:spPr>
        <a:xfrm>
          <a:off x="127635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118885</xdr:rowOff>
    </xdr:from>
    <xdr:ext cx="534377" cy="259045"/>
    <xdr:sp macro="" textlink="">
      <xdr:nvSpPr>
        <xdr:cNvPr id="662" name="テキスト ボックス 661"/>
        <xdr:cNvSpPr txBox="1"/>
      </xdr:nvSpPr>
      <xdr:spPr>
        <a:xfrm>
          <a:off x="12547111" y="126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31648</xdr:rowOff>
    </xdr:from>
    <xdr:to>
      <xdr:col>85</xdr:col>
      <xdr:colOff>127000</xdr:colOff>
      <xdr:row>96</xdr:row>
      <xdr:rowOff>80632</xdr:rowOff>
    </xdr:to>
    <xdr:cxnSp macro="">
      <xdr:nvCxnSpPr>
        <xdr:cNvPr id="691" name="直線コネクタ 690"/>
        <xdr:cNvCxnSpPr/>
      </xdr:nvCxnSpPr>
      <xdr:spPr>
        <a:xfrm>
          <a:off x="15481300" y="1649084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31648</xdr:rowOff>
    </xdr:from>
    <xdr:to>
      <xdr:col>81</xdr:col>
      <xdr:colOff>50800</xdr:colOff>
      <xdr:row>96</xdr:row>
      <xdr:rowOff>140945</xdr:rowOff>
    </xdr:to>
    <xdr:cxnSp macro="">
      <xdr:nvCxnSpPr>
        <xdr:cNvPr id="694" name="直線コネクタ 693"/>
        <xdr:cNvCxnSpPr/>
      </xdr:nvCxnSpPr>
      <xdr:spPr>
        <a:xfrm flipV="1">
          <a:off x="14592300" y="16490848"/>
          <a:ext cx="889000" cy="10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140945</xdr:rowOff>
    </xdr:from>
    <xdr:to>
      <xdr:col>76</xdr:col>
      <xdr:colOff>114300</xdr:colOff>
      <xdr:row>97</xdr:row>
      <xdr:rowOff>105487</xdr:rowOff>
    </xdr:to>
    <xdr:cxnSp macro="">
      <xdr:nvCxnSpPr>
        <xdr:cNvPr id="697" name="直線コネクタ 696"/>
        <xdr:cNvCxnSpPr/>
      </xdr:nvCxnSpPr>
      <xdr:spPr>
        <a:xfrm flipV="1">
          <a:off x="13703300" y="16600145"/>
          <a:ext cx="889000" cy="1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37401</xdr:rowOff>
    </xdr:from>
    <xdr:to>
      <xdr:col>71</xdr:col>
      <xdr:colOff>177800</xdr:colOff>
      <xdr:row>97</xdr:row>
      <xdr:rowOff>105487</xdr:rowOff>
    </xdr:to>
    <xdr:cxnSp macro="">
      <xdr:nvCxnSpPr>
        <xdr:cNvPr id="700" name="直線コネクタ 699"/>
        <xdr:cNvCxnSpPr/>
      </xdr:nvCxnSpPr>
      <xdr:spPr>
        <a:xfrm>
          <a:off x="12814300" y="16668051"/>
          <a:ext cx="8890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29832</xdr:rowOff>
    </xdr:from>
    <xdr:to>
      <xdr:col>85</xdr:col>
      <xdr:colOff>177800</xdr:colOff>
      <xdr:row>96</xdr:row>
      <xdr:rowOff>131432</xdr:rowOff>
    </xdr:to>
    <xdr:sp macro="" textlink="">
      <xdr:nvSpPr>
        <xdr:cNvPr id="710" name="楕円 709"/>
        <xdr:cNvSpPr/>
      </xdr:nvSpPr>
      <xdr:spPr>
        <a:xfrm>
          <a:off x="16268700" y="164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52709</xdr:rowOff>
    </xdr:from>
    <xdr:ext cx="534377" cy="259045"/>
    <xdr:sp macro="" textlink="">
      <xdr:nvSpPr>
        <xdr:cNvPr id="711" name="積立金該当値テキスト"/>
        <xdr:cNvSpPr txBox="1"/>
      </xdr:nvSpPr>
      <xdr:spPr>
        <a:xfrm>
          <a:off x="16370300" y="163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152298</xdr:rowOff>
    </xdr:from>
    <xdr:to>
      <xdr:col>81</xdr:col>
      <xdr:colOff>101600</xdr:colOff>
      <xdr:row>96</xdr:row>
      <xdr:rowOff>82448</xdr:rowOff>
    </xdr:to>
    <xdr:sp macro="" textlink="">
      <xdr:nvSpPr>
        <xdr:cNvPr id="712" name="楕円 711"/>
        <xdr:cNvSpPr/>
      </xdr:nvSpPr>
      <xdr:spPr>
        <a:xfrm>
          <a:off x="15430500" y="164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98975</xdr:rowOff>
    </xdr:from>
    <xdr:ext cx="534377" cy="259045"/>
    <xdr:sp macro="" textlink="">
      <xdr:nvSpPr>
        <xdr:cNvPr id="713" name="テキスト ボックス 712"/>
        <xdr:cNvSpPr txBox="1"/>
      </xdr:nvSpPr>
      <xdr:spPr>
        <a:xfrm>
          <a:off x="15214111" y="162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90145</xdr:rowOff>
    </xdr:from>
    <xdr:to>
      <xdr:col>76</xdr:col>
      <xdr:colOff>165100</xdr:colOff>
      <xdr:row>97</xdr:row>
      <xdr:rowOff>20295</xdr:rowOff>
    </xdr:to>
    <xdr:sp macro="" textlink="">
      <xdr:nvSpPr>
        <xdr:cNvPr id="714" name="楕円 713"/>
        <xdr:cNvSpPr/>
      </xdr:nvSpPr>
      <xdr:spPr>
        <a:xfrm>
          <a:off x="14541500" y="165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36822</xdr:rowOff>
    </xdr:from>
    <xdr:ext cx="534377" cy="259045"/>
    <xdr:sp macro="" textlink="">
      <xdr:nvSpPr>
        <xdr:cNvPr id="715" name="テキスト ボックス 714"/>
        <xdr:cNvSpPr txBox="1"/>
      </xdr:nvSpPr>
      <xdr:spPr>
        <a:xfrm>
          <a:off x="14325111" y="163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54687</xdr:rowOff>
    </xdr:from>
    <xdr:to>
      <xdr:col>72</xdr:col>
      <xdr:colOff>38100</xdr:colOff>
      <xdr:row>97</xdr:row>
      <xdr:rowOff>156287</xdr:rowOff>
    </xdr:to>
    <xdr:sp macro="" textlink="">
      <xdr:nvSpPr>
        <xdr:cNvPr id="716" name="楕円 715"/>
        <xdr:cNvSpPr/>
      </xdr:nvSpPr>
      <xdr:spPr>
        <a:xfrm>
          <a:off x="13652500" y="166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1364</xdr:rowOff>
    </xdr:from>
    <xdr:ext cx="534377" cy="259045"/>
    <xdr:sp macro="" textlink="">
      <xdr:nvSpPr>
        <xdr:cNvPr id="717" name="テキスト ボックス 716"/>
        <xdr:cNvSpPr txBox="1"/>
      </xdr:nvSpPr>
      <xdr:spPr>
        <a:xfrm>
          <a:off x="13436111" y="1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158051</xdr:rowOff>
    </xdr:from>
    <xdr:to>
      <xdr:col>67</xdr:col>
      <xdr:colOff>101600</xdr:colOff>
      <xdr:row>97</xdr:row>
      <xdr:rowOff>88201</xdr:rowOff>
    </xdr:to>
    <xdr:sp macro="" textlink="">
      <xdr:nvSpPr>
        <xdr:cNvPr id="718" name="楕円 717"/>
        <xdr:cNvSpPr/>
      </xdr:nvSpPr>
      <xdr:spPr>
        <a:xfrm>
          <a:off x="12763500" y="166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104728</xdr:rowOff>
    </xdr:from>
    <xdr:ext cx="534377" cy="259045"/>
    <xdr:sp macro="" textlink="">
      <xdr:nvSpPr>
        <xdr:cNvPr id="719" name="テキスト ボックス 718"/>
        <xdr:cNvSpPr txBox="1"/>
      </xdr:nvSpPr>
      <xdr:spPr>
        <a:xfrm>
          <a:off x="12547111" y="163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8026</xdr:rowOff>
    </xdr:from>
    <xdr:to>
      <xdr:col>116</xdr:col>
      <xdr:colOff>63500</xdr:colOff>
      <xdr:row>36</xdr:row>
      <xdr:rowOff>86208</xdr:rowOff>
    </xdr:to>
    <xdr:cxnSp macro="">
      <xdr:nvCxnSpPr>
        <xdr:cNvPr id="746" name="直線コネクタ 745"/>
        <xdr:cNvCxnSpPr/>
      </xdr:nvCxnSpPr>
      <xdr:spPr>
        <a:xfrm flipV="1">
          <a:off x="21323300" y="6180226"/>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83510</xdr:rowOff>
    </xdr:from>
    <xdr:to>
      <xdr:col>111</xdr:col>
      <xdr:colOff>177800</xdr:colOff>
      <xdr:row>36</xdr:row>
      <xdr:rowOff>86208</xdr:rowOff>
    </xdr:to>
    <xdr:cxnSp macro="">
      <xdr:nvCxnSpPr>
        <xdr:cNvPr id="749" name="直線コネクタ 748"/>
        <xdr:cNvCxnSpPr/>
      </xdr:nvCxnSpPr>
      <xdr:spPr>
        <a:xfrm>
          <a:off x="20434300" y="6255710"/>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79075</xdr:rowOff>
    </xdr:from>
    <xdr:to>
      <xdr:col>107</xdr:col>
      <xdr:colOff>50800</xdr:colOff>
      <xdr:row>36</xdr:row>
      <xdr:rowOff>83510</xdr:rowOff>
    </xdr:to>
    <xdr:cxnSp macro="">
      <xdr:nvCxnSpPr>
        <xdr:cNvPr id="752" name="直線コネクタ 751"/>
        <xdr:cNvCxnSpPr/>
      </xdr:nvCxnSpPr>
      <xdr:spPr>
        <a:xfrm>
          <a:off x="19545300" y="625127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54844</xdr:rowOff>
    </xdr:from>
    <xdr:to>
      <xdr:col>102</xdr:col>
      <xdr:colOff>114300</xdr:colOff>
      <xdr:row>36</xdr:row>
      <xdr:rowOff>79075</xdr:rowOff>
    </xdr:to>
    <xdr:cxnSp macro="">
      <xdr:nvCxnSpPr>
        <xdr:cNvPr id="755" name="直線コネクタ 754"/>
        <xdr:cNvCxnSpPr/>
      </xdr:nvCxnSpPr>
      <xdr:spPr>
        <a:xfrm>
          <a:off x="18656300" y="622704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128676</xdr:rowOff>
    </xdr:from>
    <xdr:to>
      <xdr:col>116</xdr:col>
      <xdr:colOff>114300</xdr:colOff>
      <xdr:row>36</xdr:row>
      <xdr:rowOff>58826</xdr:rowOff>
    </xdr:to>
    <xdr:sp macro="" textlink="">
      <xdr:nvSpPr>
        <xdr:cNvPr id="765" name="楕円 764"/>
        <xdr:cNvSpPr/>
      </xdr:nvSpPr>
      <xdr:spPr>
        <a:xfrm>
          <a:off x="22110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151553</xdr:rowOff>
    </xdr:from>
    <xdr:ext cx="534377" cy="259045"/>
    <xdr:sp macro="" textlink="">
      <xdr:nvSpPr>
        <xdr:cNvPr id="766" name="投資及び出資金該当値テキスト"/>
        <xdr:cNvSpPr txBox="1"/>
      </xdr:nvSpPr>
      <xdr:spPr>
        <a:xfrm>
          <a:off x="22212300" y="59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35408</xdr:rowOff>
    </xdr:from>
    <xdr:to>
      <xdr:col>112</xdr:col>
      <xdr:colOff>38100</xdr:colOff>
      <xdr:row>36</xdr:row>
      <xdr:rowOff>137008</xdr:rowOff>
    </xdr:to>
    <xdr:sp macro="" textlink="">
      <xdr:nvSpPr>
        <xdr:cNvPr id="767" name="楕円 766"/>
        <xdr:cNvSpPr/>
      </xdr:nvSpPr>
      <xdr:spPr>
        <a:xfrm>
          <a:off x="21272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153535</xdr:rowOff>
    </xdr:from>
    <xdr:ext cx="469744" cy="259045"/>
    <xdr:sp macro="" textlink="">
      <xdr:nvSpPr>
        <xdr:cNvPr id="768" name="テキスト ボックス 767"/>
        <xdr:cNvSpPr txBox="1"/>
      </xdr:nvSpPr>
      <xdr:spPr>
        <a:xfrm>
          <a:off x="21088428" y="59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32710</xdr:rowOff>
    </xdr:from>
    <xdr:to>
      <xdr:col>107</xdr:col>
      <xdr:colOff>101600</xdr:colOff>
      <xdr:row>36</xdr:row>
      <xdr:rowOff>134310</xdr:rowOff>
    </xdr:to>
    <xdr:sp macro="" textlink="">
      <xdr:nvSpPr>
        <xdr:cNvPr id="769" name="楕円 768"/>
        <xdr:cNvSpPr/>
      </xdr:nvSpPr>
      <xdr:spPr>
        <a:xfrm>
          <a:off x="20383500" y="62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150837</xdr:rowOff>
    </xdr:from>
    <xdr:ext cx="469744" cy="259045"/>
    <xdr:sp macro="" textlink="">
      <xdr:nvSpPr>
        <xdr:cNvPr id="770" name="テキスト ボックス 769"/>
        <xdr:cNvSpPr txBox="1"/>
      </xdr:nvSpPr>
      <xdr:spPr>
        <a:xfrm>
          <a:off x="20199428" y="59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28275</xdr:rowOff>
    </xdr:from>
    <xdr:to>
      <xdr:col>102</xdr:col>
      <xdr:colOff>165100</xdr:colOff>
      <xdr:row>36</xdr:row>
      <xdr:rowOff>129875</xdr:rowOff>
    </xdr:to>
    <xdr:sp macro="" textlink="">
      <xdr:nvSpPr>
        <xdr:cNvPr id="771" name="楕円 770"/>
        <xdr:cNvSpPr/>
      </xdr:nvSpPr>
      <xdr:spPr>
        <a:xfrm>
          <a:off x="19494500" y="62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146402</xdr:rowOff>
    </xdr:from>
    <xdr:ext cx="469744" cy="259045"/>
    <xdr:sp macro="" textlink="">
      <xdr:nvSpPr>
        <xdr:cNvPr id="772" name="テキスト ボックス 771"/>
        <xdr:cNvSpPr txBox="1"/>
      </xdr:nvSpPr>
      <xdr:spPr>
        <a:xfrm>
          <a:off x="19310428" y="59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4044</xdr:rowOff>
    </xdr:from>
    <xdr:to>
      <xdr:col>98</xdr:col>
      <xdr:colOff>38100</xdr:colOff>
      <xdr:row>36</xdr:row>
      <xdr:rowOff>105644</xdr:rowOff>
    </xdr:to>
    <xdr:sp macro="" textlink="">
      <xdr:nvSpPr>
        <xdr:cNvPr id="773" name="楕円 772"/>
        <xdr:cNvSpPr/>
      </xdr:nvSpPr>
      <xdr:spPr>
        <a:xfrm>
          <a:off x="18605500" y="61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122171</xdr:rowOff>
    </xdr:from>
    <xdr:ext cx="469744" cy="259045"/>
    <xdr:sp macro="" textlink="">
      <xdr:nvSpPr>
        <xdr:cNvPr id="774" name="テキスト ボックス 773"/>
        <xdr:cNvSpPr txBox="1"/>
      </xdr:nvSpPr>
      <xdr:spPr>
        <a:xfrm>
          <a:off x="18421428" y="59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46355</xdr:rowOff>
    </xdr:from>
    <xdr:to>
      <xdr:col>116</xdr:col>
      <xdr:colOff>63500</xdr:colOff>
      <xdr:row>57</xdr:row>
      <xdr:rowOff>103353</xdr:rowOff>
    </xdr:to>
    <xdr:cxnSp macro="">
      <xdr:nvCxnSpPr>
        <xdr:cNvPr id="803" name="直線コネクタ 802"/>
        <xdr:cNvCxnSpPr/>
      </xdr:nvCxnSpPr>
      <xdr:spPr>
        <a:xfrm flipV="1">
          <a:off x="21323300" y="9647555"/>
          <a:ext cx="838200" cy="2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103353</xdr:rowOff>
    </xdr:from>
    <xdr:to>
      <xdr:col>111</xdr:col>
      <xdr:colOff>177800</xdr:colOff>
      <xdr:row>57</xdr:row>
      <xdr:rowOff>109677</xdr:rowOff>
    </xdr:to>
    <xdr:cxnSp macro="">
      <xdr:nvCxnSpPr>
        <xdr:cNvPr id="806" name="直線コネクタ 805"/>
        <xdr:cNvCxnSpPr/>
      </xdr:nvCxnSpPr>
      <xdr:spPr>
        <a:xfrm flipV="1">
          <a:off x="20434300" y="9876003"/>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109677</xdr:rowOff>
    </xdr:from>
    <xdr:to>
      <xdr:col>107</xdr:col>
      <xdr:colOff>50800</xdr:colOff>
      <xdr:row>57</xdr:row>
      <xdr:rowOff>114364</xdr:rowOff>
    </xdr:to>
    <xdr:cxnSp macro="">
      <xdr:nvCxnSpPr>
        <xdr:cNvPr id="809" name="直線コネクタ 808"/>
        <xdr:cNvCxnSpPr/>
      </xdr:nvCxnSpPr>
      <xdr:spPr>
        <a:xfrm flipV="1">
          <a:off x="19545300" y="988232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132461</xdr:rowOff>
    </xdr:from>
    <xdr:to>
      <xdr:col>102</xdr:col>
      <xdr:colOff>114300</xdr:colOff>
      <xdr:row>57</xdr:row>
      <xdr:rowOff>114364</xdr:rowOff>
    </xdr:to>
    <xdr:cxnSp macro="">
      <xdr:nvCxnSpPr>
        <xdr:cNvPr id="812" name="直線コネクタ 811"/>
        <xdr:cNvCxnSpPr/>
      </xdr:nvCxnSpPr>
      <xdr:spPr>
        <a:xfrm>
          <a:off x="18656300" y="9733661"/>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167005</xdr:rowOff>
    </xdr:from>
    <xdr:to>
      <xdr:col>116</xdr:col>
      <xdr:colOff>114300</xdr:colOff>
      <xdr:row>56</xdr:row>
      <xdr:rowOff>97155</xdr:rowOff>
    </xdr:to>
    <xdr:sp macro="" textlink="">
      <xdr:nvSpPr>
        <xdr:cNvPr id="822" name="楕円 821"/>
        <xdr:cNvSpPr/>
      </xdr:nvSpPr>
      <xdr:spPr>
        <a:xfrm>
          <a:off x="2211070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18432</xdr:rowOff>
    </xdr:from>
    <xdr:ext cx="534377" cy="259045"/>
    <xdr:sp macro="" textlink="">
      <xdr:nvSpPr>
        <xdr:cNvPr id="823" name="貸付金該当値テキスト"/>
        <xdr:cNvSpPr txBox="1"/>
      </xdr:nvSpPr>
      <xdr:spPr>
        <a:xfrm>
          <a:off x="22212300" y="94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52553</xdr:rowOff>
    </xdr:from>
    <xdr:to>
      <xdr:col>112</xdr:col>
      <xdr:colOff>38100</xdr:colOff>
      <xdr:row>57</xdr:row>
      <xdr:rowOff>154153</xdr:rowOff>
    </xdr:to>
    <xdr:sp macro="" textlink="">
      <xdr:nvSpPr>
        <xdr:cNvPr id="824" name="楕円 823"/>
        <xdr:cNvSpPr/>
      </xdr:nvSpPr>
      <xdr:spPr>
        <a:xfrm>
          <a:off x="21272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170680</xdr:rowOff>
    </xdr:from>
    <xdr:ext cx="469744" cy="259045"/>
    <xdr:sp macro="" textlink="">
      <xdr:nvSpPr>
        <xdr:cNvPr id="825" name="テキスト ボックス 824"/>
        <xdr:cNvSpPr txBox="1"/>
      </xdr:nvSpPr>
      <xdr:spPr>
        <a:xfrm>
          <a:off x="21088428" y="96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58877</xdr:rowOff>
    </xdr:from>
    <xdr:to>
      <xdr:col>107</xdr:col>
      <xdr:colOff>101600</xdr:colOff>
      <xdr:row>57</xdr:row>
      <xdr:rowOff>160477</xdr:rowOff>
    </xdr:to>
    <xdr:sp macro="" textlink="">
      <xdr:nvSpPr>
        <xdr:cNvPr id="826" name="楕円 825"/>
        <xdr:cNvSpPr/>
      </xdr:nvSpPr>
      <xdr:spPr>
        <a:xfrm>
          <a:off x="20383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5554</xdr:rowOff>
    </xdr:from>
    <xdr:ext cx="469744" cy="259045"/>
    <xdr:sp macro="" textlink="">
      <xdr:nvSpPr>
        <xdr:cNvPr id="827" name="テキスト ボックス 826"/>
        <xdr:cNvSpPr txBox="1"/>
      </xdr:nvSpPr>
      <xdr:spPr>
        <a:xfrm>
          <a:off x="20199428" y="96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63564</xdr:rowOff>
    </xdr:from>
    <xdr:to>
      <xdr:col>102</xdr:col>
      <xdr:colOff>165100</xdr:colOff>
      <xdr:row>57</xdr:row>
      <xdr:rowOff>165164</xdr:rowOff>
    </xdr:to>
    <xdr:sp macro="" textlink="">
      <xdr:nvSpPr>
        <xdr:cNvPr id="828" name="楕円 827"/>
        <xdr:cNvSpPr/>
      </xdr:nvSpPr>
      <xdr:spPr>
        <a:xfrm>
          <a:off x="19494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10241</xdr:rowOff>
    </xdr:from>
    <xdr:ext cx="469744" cy="259045"/>
    <xdr:sp macro="" textlink="">
      <xdr:nvSpPr>
        <xdr:cNvPr id="829" name="テキスト ボックス 828"/>
        <xdr:cNvSpPr txBox="1"/>
      </xdr:nvSpPr>
      <xdr:spPr>
        <a:xfrm>
          <a:off x="19310428" y="96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81661</xdr:rowOff>
    </xdr:from>
    <xdr:to>
      <xdr:col>98</xdr:col>
      <xdr:colOff>38100</xdr:colOff>
      <xdr:row>57</xdr:row>
      <xdr:rowOff>11811</xdr:rowOff>
    </xdr:to>
    <xdr:sp macro="" textlink="">
      <xdr:nvSpPr>
        <xdr:cNvPr id="830" name="楕円 829"/>
        <xdr:cNvSpPr/>
      </xdr:nvSpPr>
      <xdr:spPr>
        <a:xfrm>
          <a:off x="186055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28338</xdr:rowOff>
    </xdr:from>
    <xdr:ext cx="534377" cy="259045"/>
    <xdr:sp macro="" textlink="">
      <xdr:nvSpPr>
        <xdr:cNvPr id="831" name="テキスト ボックス 830"/>
        <xdr:cNvSpPr txBox="1"/>
      </xdr:nvSpPr>
      <xdr:spPr>
        <a:xfrm>
          <a:off x="18389111" y="9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33447</xdr:rowOff>
    </xdr:from>
    <xdr:to>
      <xdr:col>116</xdr:col>
      <xdr:colOff>63500</xdr:colOff>
      <xdr:row>74</xdr:row>
      <xdr:rowOff>63828</xdr:rowOff>
    </xdr:to>
    <xdr:cxnSp macro="">
      <xdr:nvCxnSpPr>
        <xdr:cNvPr id="859" name="直線コネクタ 858"/>
        <xdr:cNvCxnSpPr/>
      </xdr:nvCxnSpPr>
      <xdr:spPr>
        <a:xfrm flipV="1">
          <a:off x="21323300" y="12720747"/>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55895</xdr:rowOff>
    </xdr:from>
    <xdr:to>
      <xdr:col>111</xdr:col>
      <xdr:colOff>177800</xdr:colOff>
      <xdr:row>74</xdr:row>
      <xdr:rowOff>63828</xdr:rowOff>
    </xdr:to>
    <xdr:cxnSp macro="">
      <xdr:nvCxnSpPr>
        <xdr:cNvPr id="862" name="直線コネクタ 861"/>
        <xdr:cNvCxnSpPr/>
      </xdr:nvCxnSpPr>
      <xdr:spPr>
        <a:xfrm>
          <a:off x="20434300" y="12743195"/>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55895</xdr:rowOff>
    </xdr:from>
    <xdr:to>
      <xdr:col>107</xdr:col>
      <xdr:colOff>50800</xdr:colOff>
      <xdr:row>74</xdr:row>
      <xdr:rowOff>127676</xdr:rowOff>
    </xdr:to>
    <xdr:cxnSp macro="">
      <xdr:nvCxnSpPr>
        <xdr:cNvPr id="865" name="直線コネクタ 864"/>
        <xdr:cNvCxnSpPr/>
      </xdr:nvCxnSpPr>
      <xdr:spPr>
        <a:xfrm flipV="1">
          <a:off x="19545300" y="12743195"/>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127676</xdr:rowOff>
    </xdr:from>
    <xdr:to>
      <xdr:col>102</xdr:col>
      <xdr:colOff>114300</xdr:colOff>
      <xdr:row>74</xdr:row>
      <xdr:rowOff>168870</xdr:rowOff>
    </xdr:to>
    <xdr:cxnSp macro="">
      <xdr:nvCxnSpPr>
        <xdr:cNvPr id="868" name="直線コネクタ 867"/>
        <xdr:cNvCxnSpPr/>
      </xdr:nvCxnSpPr>
      <xdr:spPr>
        <a:xfrm flipV="1">
          <a:off x="18656300" y="12814976"/>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154097</xdr:rowOff>
    </xdr:from>
    <xdr:to>
      <xdr:col>116</xdr:col>
      <xdr:colOff>114300</xdr:colOff>
      <xdr:row>74</xdr:row>
      <xdr:rowOff>84247</xdr:rowOff>
    </xdr:to>
    <xdr:sp macro="" textlink="">
      <xdr:nvSpPr>
        <xdr:cNvPr id="878" name="楕円 877"/>
        <xdr:cNvSpPr/>
      </xdr:nvSpPr>
      <xdr:spPr>
        <a:xfrm>
          <a:off x="22110700" y="126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5524</xdr:rowOff>
    </xdr:from>
    <xdr:ext cx="534377" cy="259045"/>
    <xdr:sp macro="" textlink="">
      <xdr:nvSpPr>
        <xdr:cNvPr id="879" name="繰出金該当値テキスト"/>
        <xdr:cNvSpPr txBox="1"/>
      </xdr:nvSpPr>
      <xdr:spPr>
        <a:xfrm>
          <a:off x="22212300" y="12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13028</xdr:rowOff>
    </xdr:from>
    <xdr:to>
      <xdr:col>112</xdr:col>
      <xdr:colOff>38100</xdr:colOff>
      <xdr:row>74</xdr:row>
      <xdr:rowOff>114628</xdr:rowOff>
    </xdr:to>
    <xdr:sp macro="" textlink="">
      <xdr:nvSpPr>
        <xdr:cNvPr id="880" name="楕円 879"/>
        <xdr:cNvSpPr/>
      </xdr:nvSpPr>
      <xdr:spPr>
        <a:xfrm>
          <a:off x="21272500" y="127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131155</xdr:rowOff>
    </xdr:from>
    <xdr:ext cx="534377" cy="259045"/>
    <xdr:sp macro="" textlink="">
      <xdr:nvSpPr>
        <xdr:cNvPr id="881" name="テキスト ボックス 880"/>
        <xdr:cNvSpPr txBox="1"/>
      </xdr:nvSpPr>
      <xdr:spPr>
        <a:xfrm>
          <a:off x="21056111" y="124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5095</xdr:rowOff>
    </xdr:from>
    <xdr:to>
      <xdr:col>107</xdr:col>
      <xdr:colOff>101600</xdr:colOff>
      <xdr:row>74</xdr:row>
      <xdr:rowOff>106695</xdr:rowOff>
    </xdr:to>
    <xdr:sp macro="" textlink="">
      <xdr:nvSpPr>
        <xdr:cNvPr id="882" name="楕円 881"/>
        <xdr:cNvSpPr/>
      </xdr:nvSpPr>
      <xdr:spPr>
        <a:xfrm>
          <a:off x="20383500" y="126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123222</xdr:rowOff>
    </xdr:from>
    <xdr:ext cx="534377" cy="259045"/>
    <xdr:sp macro="" textlink="">
      <xdr:nvSpPr>
        <xdr:cNvPr id="883" name="テキスト ボックス 882"/>
        <xdr:cNvSpPr txBox="1"/>
      </xdr:nvSpPr>
      <xdr:spPr>
        <a:xfrm>
          <a:off x="20167111" y="124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76876</xdr:rowOff>
    </xdr:from>
    <xdr:to>
      <xdr:col>102</xdr:col>
      <xdr:colOff>165100</xdr:colOff>
      <xdr:row>75</xdr:row>
      <xdr:rowOff>7026</xdr:rowOff>
    </xdr:to>
    <xdr:sp macro="" textlink="">
      <xdr:nvSpPr>
        <xdr:cNvPr id="884" name="楕円 883"/>
        <xdr:cNvSpPr/>
      </xdr:nvSpPr>
      <xdr:spPr>
        <a:xfrm>
          <a:off x="19494500" y="127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23553</xdr:rowOff>
    </xdr:from>
    <xdr:ext cx="534377" cy="259045"/>
    <xdr:sp macro="" textlink="">
      <xdr:nvSpPr>
        <xdr:cNvPr id="885" name="テキスト ボックス 884"/>
        <xdr:cNvSpPr txBox="1"/>
      </xdr:nvSpPr>
      <xdr:spPr>
        <a:xfrm>
          <a:off x="19278111" y="1253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118070</xdr:rowOff>
    </xdr:from>
    <xdr:to>
      <xdr:col>98</xdr:col>
      <xdr:colOff>38100</xdr:colOff>
      <xdr:row>75</xdr:row>
      <xdr:rowOff>48220</xdr:rowOff>
    </xdr:to>
    <xdr:sp macro="" textlink="">
      <xdr:nvSpPr>
        <xdr:cNvPr id="886" name="楕円 885"/>
        <xdr:cNvSpPr/>
      </xdr:nvSpPr>
      <xdr:spPr>
        <a:xfrm>
          <a:off x="18605500" y="128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64747</xdr:rowOff>
    </xdr:from>
    <xdr:ext cx="534377" cy="259045"/>
    <xdr:sp macro="" textlink="">
      <xdr:nvSpPr>
        <xdr:cNvPr id="887" name="テキスト ボックス 886"/>
        <xdr:cNvSpPr txBox="1"/>
      </xdr:nvSpPr>
      <xdr:spPr>
        <a:xfrm>
          <a:off x="18389111" y="125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624,941</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8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855</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19,224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円上回った。これは退職手当負担金負担率の見直しによ</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るもので</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ある。今後も職員定員適正化計画に基づく適正な人員配置や第６次大館市行財政改革大綱に基づく事務事業の見直しを行い、人件費の抑制を図る。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3,780</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15,741</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円上回った。これは新型コロナウイルスワクチン接種事業の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よるものである。物件費の抑制を図るため、今後も大館市公共施設等総合管理計画に基づいて施設管理の適正化に努める。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3,164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12,984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円上回った。これは除排雪経費の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によるものである。施設の管理については今後も大館市公共施設等総合管理計画に基づいて適正化を図り、維持補修費の抑制に努める。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18,573</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5,773</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円上回った。これは臨時特別給付事業や子育て世帯等臨時特別支援事業の減少によるものである。今後も適切な福祉サービスを実施することにより、扶助費の適正化を図る。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6,891</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9,824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二酸化炭素排出抑制対策事業費交付金返還金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今後も事業内容を精査し</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補助費等の抑制</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9,124</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12,299</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長根山運動公園整備事業と一般廃棄物処理委託料（</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によるものである。今後も事業を厳選し、普通建設事業費の抑制に努める。</a:t>
          </a:r>
          <a:endPar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災害復旧事業費は前年度と比べ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5,813</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3,693</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円上回った。これは農業施設災害復旧事業の皆増と林業施設・公共土木施設災害復旧事業の増加によるものである。</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も事業内容を精査</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費の抑制に努める。</a:t>
          </a:r>
          <a:endParaRPr lang="ja-JP" altLang="ja-JP" sz="800">
            <a:effectLst/>
            <a:latin typeface="ＭＳ Ｐゴシック" panose="020B0600070205080204" pitchFamily="50" charset="-128"/>
            <a:ea typeface="ＭＳ Ｐゴシック" panose="020B0600070205080204" pitchFamily="50" charset="-128"/>
          </a:endParaRPr>
        </a:p>
        <a:p>
          <a:pPr eaLnBrk="1" fontAlgn="auto" latinLnBrk="0" hangingPunct="1"/>
          <a:r>
            <a:rPr kumimoji="0"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貸</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付金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は前年度と比べ</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5,996</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9,016</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地域総合整備資金貸付</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の皆増</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精査し、</a:t>
          </a:r>
          <a:r>
            <a:rPr kumimoji="1"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の適正化を図る。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68,083
67,703
913.22
44,600,264
42,547,884
1,752,175
21,837,166
30,763,252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137871</xdr:rowOff>
    </xdr:from>
    <xdr:to>
      <xdr:col>24</xdr:col>
      <xdr:colOff>63500</xdr:colOff>
      <xdr:row>34</xdr:row>
      <xdr:rowOff>45060</xdr:rowOff>
    </xdr:to>
    <xdr:cxnSp macro="">
      <xdr:nvCxnSpPr>
        <xdr:cNvPr id="59" name="直線コネクタ 58"/>
        <xdr:cNvCxnSpPr/>
      </xdr:nvCxnSpPr>
      <xdr:spPr>
        <a:xfrm flipV="1">
          <a:off x="3797300" y="5795721"/>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45060</xdr:rowOff>
    </xdr:from>
    <xdr:to>
      <xdr:col>19</xdr:col>
      <xdr:colOff>177800</xdr:colOff>
      <xdr:row>34</xdr:row>
      <xdr:rowOff>115469</xdr:rowOff>
    </xdr:to>
    <xdr:cxnSp macro="">
      <xdr:nvCxnSpPr>
        <xdr:cNvPr id="62" name="直線コネクタ 61"/>
        <xdr:cNvCxnSpPr/>
      </xdr:nvCxnSpPr>
      <xdr:spPr>
        <a:xfrm flipV="1">
          <a:off x="2908300" y="5874360"/>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38202</xdr:rowOff>
    </xdr:from>
    <xdr:to>
      <xdr:col>15</xdr:col>
      <xdr:colOff>50800</xdr:colOff>
      <xdr:row>34</xdr:row>
      <xdr:rowOff>115469</xdr:rowOff>
    </xdr:to>
    <xdr:cxnSp macro="">
      <xdr:nvCxnSpPr>
        <xdr:cNvPr id="65" name="直線コネクタ 64"/>
        <xdr:cNvCxnSpPr/>
      </xdr:nvCxnSpPr>
      <xdr:spPr>
        <a:xfrm>
          <a:off x="2019300" y="586750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161646</xdr:rowOff>
    </xdr:from>
    <xdr:to>
      <xdr:col>10</xdr:col>
      <xdr:colOff>114300</xdr:colOff>
      <xdr:row>34</xdr:row>
      <xdr:rowOff>38202</xdr:rowOff>
    </xdr:to>
    <xdr:cxnSp macro="">
      <xdr:nvCxnSpPr>
        <xdr:cNvPr id="68" name="直線コネクタ 67"/>
        <xdr:cNvCxnSpPr/>
      </xdr:nvCxnSpPr>
      <xdr:spPr>
        <a:xfrm>
          <a:off x="1130300" y="5819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87071</xdr:rowOff>
    </xdr:from>
    <xdr:to>
      <xdr:col>24</xdr:col>
      <xdr:colOff>114300</xdr:colOff>
      <xdr:row>34</xdr:row>
      <xdr:rowOff>17221</xdr:rowOff>
    </xdr:to>
    <xdr:sp macro="" textlink="">
      <xdr:nvSpPr>
        <xdr:cNvPr id="78" name="楕円 77"/>
        <xdr:cNvSpPr/>
      </xdr:nvSpPr>
      <xdr:spPr>
        <a:xfrm>
          <a:off x="45847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109948</xdr:rowOff>
    </xdr:from>
    <xdr:ext cx="469744" cy="259045"/>
    <xdr:sp macro="" textlink="">
      <xdr:nvSpPr>
        <xdr:cNvPr id="79" name="議会費該当値テキスト"/>
        <xdr:cNvSpPr txBox="1"/>
      </xdr:nvSpPr>
      <xdr:spPr>
        <a:xfrm>
          <a:off x="4686300" y="559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165710</xdr:rowOff>
    </xdr:from>
    <xdr:to>
      <xdr:col>20</xdr:col>
      <xdr:colOff>38100</xdr:colOff>
      <xdr:row>34</xdr:row>
      <xdr:rowOff>95860</xdr:rowOff>
    </xdr:to>
    <xdr:sp macro="" textlink="">
      <xdr:nvSpPr>
        <xdr:cNvPr id="80" name="楕円 79"/>
        <xdr:cNvSpPr/>
      </xdr:nvSpPr>
      <xdr:spPr>
        <a:xfrm>
          <a:off x="3746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112387</xdr:rowOff>
    </xdr:from>
    <xdr:ext cx="469744" cy="259045"/>
    <xdr:sp macro="" textlink="">
      <xdr:nvSpPr>
        <xdr:cNvPr id="81" name="テキスト ボックス 80"/>
        <xdr:cNvSpPr txBox="1"/>
      </xdr:nvSpPr>
      <xdr:spPr>
        <a:xfrm>
          <a:off x="3562428" y="55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64669</xdr:rowOff>
    </xdr:from>
    <xdr:to>
      <xdr:col>15</xdr:col>
      <xdr:colOff>101600</xdr:colOff>
      <xdr:row>34</xdr:row>
      <xdr:rowOff>166269</xdr:rowOff>
    </xdr:to>
    <xdr:sp macro="" textlink="">
      <xdr:nvSpPr>
        <xdr:cNvPr id="82" name="楕円 81"/>
        <xdr:cNvSpPr/>
      </xdr:nvSpPr>
      <xdr:spPr>
        <a:xfrm>
          <a:off x="28575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11346</xdr:rowOff>
    </xdr:from>
    <xdr:ext cx="469744" cy="259045"/>
    <xdr:sp macro="" textlink="">
      <xdr:nvSpPr>
        <xdr:cNvPr id="83" name="テキスト ボックス 82"/>
        <xdr:cNvSpPr txBox="1"/>
      </xdr:nvSpPr>
      <xdr:spPr>
        <a:xfrm>
          <a:off x="2673428" y="56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158852</xdr:rowOff>
    </xdr:from>
    <xdr:to>
      <xdr:col>10</xdr:col>
      <xdr:colOff>165100</xdr:colOff>
      <xdr:row>34</xdr:row>
      <xdr:rowOff>89002</xdr:rowOff>
    </xdr:to>
    <xdr:sp macro="" textlink="">
      <xdr:nvSpPr>
        <xdr:cNvPr id="84" name="楕円 83"/>
        <xdr:cNvSpPr/>
      </xdr:nvSpPr>
      <xdr:spPr>
        <a:xfrm>
          <a:off x="1968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105529</xdr:rowOff>
    </xdr:from>
    <xdr:ext cx="469744" cy="259045"/>
    <xdr:sp macro="" textlink="">
      <xdr:nvSpPr>
        <xdr:cNvPr id="85" name="テキスト ボックス 84"/>
        <xdr:cNvSpPr txBox="1"/>
      </xdr:nvSpPr>
      <xdr:spPr>
        <a:xfrm>
          <a:off x="1784428" y="559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110846</xdr:rowOff>
    </xdr:from>
    <xdr:to>
      <xdr:col>6</xdr:col>
      <xdr:colOff>38100</xdr:colOff>
      <xdr:row>34</xdr:row>
      <xdr:rowOff>40996</xdr:rowOff>
    </xdr:to>
    <xdr:sp macro="" textlink="">
      <xdr:nvSpPr>
        <xdr:cNvPr id="86" name="楕円 85"/>
        <xdr:cNvSpPr/>
      </xdr:nvSpPr>
      <xdr:spPr>
        <a:xfrm>
          <a:off x="1079500" y="57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57523</xdr:rowOff>
    </xdr:from>
    <xdr:ext cx="469744" cy="259045"/>
    <xdr:sp macro="" textlink="">
      <xdr:nvSpPr>
        <xdr:cNvPr id="87" name="テキスト ボックス 86"/>
        <xdr:cNvSpPr txBox="1"/>
      </xdr:nvSpPr>
      <xdr:spPr>
        <a:xfrm>
          <a:off x="895428" y="55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162688</xdr:rowOff>
    </xdr:from>
    <xdr:to>
      <xdr:col>24</xdr:col>
      <xdr:colOff>62865</xdr:colOff>
      <xdr:row>57</xdr:row>
      <xdr:rowOff>149580</xdr:rowOff>
    </xdr:to>
    <xdr:cxnSp macro="">
      <xdr:nvCxnSpPr>
        <xdr:cNvPr id="109" name="直線コネクタ 108"/>
        <xdr:cNvCxnSpPr/>
      </xdr:nvCxnSpPr>
      <xdr:spPr>
        <a:xfrm flipV="1">
          <a:off x="4633595" y="9249538"/>
          <a:ext cx="1270" cy="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153407</xdr:rowOff>
    </xdr:from>
    <xdr:ext cx="534377" cy="259045"/>
    <xdr:sp macro="" textlink="">
      <xdr:nvSpPr>
        <xdr:cNvPr id="110" name="総務費最小値テキスト"/>
        <xdr:cNvSpPr txBox="1"/>
      </xdr:nvSpPr>
      <xdr:spPr>
        <a:xfrm>
          <a:off x="4686300" y="99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149580</xdr:rowOff>
    </xdr:from>
    <xdr:to>
      <xdr:col>24</xdr:col>
      <xdr:colOff>152400</xdr:colOff>
      <xdr:row>57</xdr:row>
      <xdr:rowOff>149580</xdr:rowOff>
    </xdr:to>
    <xdr:cxnSp macro="">
      <xdr:nvCxnSpPr>
        <xdr:cNvPr id="111" name="直線コネクタ 110"/>
        <xdr:cNvCxnSpPr/>
      </xdr:nvCxnSpPr>
      <xdr:spPr>
        <a:xfrm>
          <a:off x="4546600" y="99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109365</xdr:rowOff>
    </xdr:from>
    <xdr:ext cx="599010" cy="259045"/>
    <xdr:sp macro="" textlink="">
      <xdr:nvSpPr>
        <xdr:cNvPr id="112" name="総務費最大値テキスト"/>
        <xdr:cNvSpPr txBox="1"/>
      </xdr:nvSpPr>
      <xdr:spPr>
        <a:xfrm>
          <a:off x="4686300" y="902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162688</xdr:rowOff>
    </xdr:from>
    <xdr:to>
      <xdr:col>24</xdr:col>
      <xdr:colOff>152400</xdr:colOff>
      <xdr:row>53</xdr:row>
      <xdr:rowOff>162688</xdr:rowOff>
    </xdr:to>
    <xdr:cxnSp macro="">
      <xdr:nvCxnSpPr>
        <xdr:cNvPr id="113" name="直線コネクタ 112"/>
        <xdr:cNvCxnSpPr/>
      </xdr:nvCxnSpPr>
      <xdr:spPr>
        <a:xfrm>
          <a:off x="4546600" y="9249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162775</xdr:rowOff>
    </xdr:from>
    <xdr:to>
      <xdr:col>24</xdr:col>
      <xdr:colOff>63500</xdr:colOff>
      <xdr:row>56</xdr:row>
      <xdr:rowOff>14870</xdr:rowOff>
    </xdr:to>
    <xdr:cxnSp macro="">
      <xdr:nvCxnSpPr>
        <xdr:cNvPr id="114" name="直線コネクタ 113"/>
        <xdr:cNvCxnSpPr/>
      </xdr:nvCxnSpPr>
      <xdr:spPr>
        <a:xfrm>
          <a:off x="3797300" y="9592525"/>
          <a:ext cx="8382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70491</xdr:rowOff>
    </xdr:from>
    <xdr:ext cx="534377" cy="259045"/>
    <xdr:sp macro="" textlink="">
      <xdr:nvSpPr>
        <xdr:cNvPr id="115" name="総務費平均値テキスト"/>
        <xdr:cNvSpPr txBox="1"/>
      </xdr:nvSpPr>
      <xdr:spPr>
        <a:xfrm>
          <a:off x="4686300" y="967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92064</xdr:rowOff>
    </xdr:from>
    <xdr:to>
      <xdr:col>24</xdr:col>
      <xdr:colOff>114300</xdr:colOff>
      <xdr:row>57</xdr:row>
      <xdr:rowOff>22214</xdr:rowOff>
    </xdr:to>
    <xdr:sp macro="" textlink="">
      <xdr:nvSpPr>
        <xdr:cNvPr id="116" name="フローチャート: 判断 115"/>
        <xdr:cNvSpPr/>
      </xdr:nvSpPr>
      <xdr:spPr>
        <a:xfrm>
          <a:off x="4584700" y="96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73923</xdr:rowOff>
    </xdr:from>
    <xdr:to>
      <xdr:col>19</xdr:col>
      <xdr:colOff>177800</xdr:colOff>
      <xdr:row>55</xdr:row>
      <xdr:rowOff>162775</xdr:rowOff>
    </xdr:to>
    <xdr:cxnSp macro="">
      <xdr:nvCxnSpPr>
        <xdr:cNvPr id="117" name="直線コネクタ 116"/>
        <xdr:cNvCxnSpPr/>
      </xdr:nvCxnSpPr>
      <xdr:spPr>
        <a:xfrm>
          <a:off x="2908300" y="8989323"/>
          <a:ext cx="889000" cy="60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98927</xdr:rowOff>
    </xdr:from>
    <xdr:to>
      <xdr:col>20</xdr:col>
      <xdr:colOff>38100</xdr:colOff>
      <xdr:row>57</xdr:row>
      <xdr:rowOff>29077</xdr:rowOff>
    </xdr:to>
    <xdr:sp macro="" textlink="">
      <xdr:nvSpPr>
        <xdr:cNvPr id="118" name="フローチャート: 判断 117"/>
        <xdr:cNvSpPr/>
      </xdr:nvSpPr>
      <xdr:spPr>
        <a:xfrm>
          <a:off x="37465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20204</xdr:rowOff>
    </xdr:from>
    <xdr:ext cx="534377" cy="259045"/>
    <xdr:sp macro="" textlink="">
      <xdr:nvSpPr>
        <xdr:cNvPr id="119" name="テキスト ボックス 118"/>
        <xdr:cNvSpPr txBox="1"/>
      </xdr:nvSpPr>
      <xdr:spPr>
        <a:xfrm>
          <a:off x="3530111" y="97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73923</xdr:rowOff>
    </xdr:from>
    <xdr:to>
      <xdr:col>15</xdr:col>
      <xdr:colOff>50800</xdr:colOff>
      <xdr:row>56</xdr:row>
      <xdr:rowOff>73845</xdr:rowOff>
    </xdr:to>
    <xdr:cxnSp macro="">
      <xdr:nvCxnSpPr>
        <xdr:cNvPr id="120" name="直線コネクタ 119"/>
        <xdr:cNvCxnSpPr/>
      </xdr:nvCxnSpPr>
      <xdr:spPr>
        <a:xfrm flipV="1">
          <a:off x="2019300" y="8989323"/>
          <a:ext cx="889000" cy="6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9933</xdr:rowOff>
    </xdr:from>
    <xdr:to>
      <xdr:col>15</xdr:col>
      <xdr:colOff>101600</xdr:colOff>
      <xdr:row>54</xdr:row>
      <xdr:rowOff>111533</xdr:rowOff>
    </xdr:to>
    <xdr:sp macro="" textlink="">
      <xdr:nvSpPr>
        <xdr:cNvPr id="121" name="フローチャート: 判断 120"/>
        <xdr:cNvSpPr/>
      </xdr:nvSpPr>
      <xdr:spPr>
        <a:xfrm>
          <a:off x="2857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102660</xdr:rowOff>
    </xdr:from>
    <xdr:ext cx="599010" cy="259045"/>
    <xdr:sp macro="" textlink="">
      <xdr:nvSpPr>
        <xdr:cNvPr id="122" name="テキスト ボックス 121"/>
        <xdr:cNvSpPr txBox="1"/>
      </xdr:nvSpPr>
      <xdr:spPr>
        <a:xfrm>
          <a:off x="2608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65803</xdr:rowOff>
    </xdr:from>
    <xdr:to>
      <xdr:col>10</xdr:col>
      <xdr:colOff>114300</xdr:colOff>
      <xdr:row>56</xdr:row>
      <xdr:rowOff>73845</xdr:rowOff>
    </xdr:to>
    <xdr:cxnSp macro="">
      <xdr:nvCxnSpPr>
        <xdr:cNvPr id="123" name="直線コネクタ 122"/>
        <xdr:cNvCxnSpPr/>
      </xdr:nvCxnSpPr>
      <xdr:spPr>
        <a:xfrm>
          <a:off x="1130300" y="9667003"/>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4" name="フローチャート: 判断 123"/>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5" name="テキスト ボックス 124"/>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6" name="フローチャート: 判断 125"/>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27" name="テキスト ボックス 126"/>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135520</xdr:rowOff>
    </xdr:from>
    <xdr:to>
      <xdr:col>24</xdr:col>
      <xdr:colOff>114300</xdr:colOff>
      <xdr:row>56</xdr:row>
      <xdr:rowOff>65670</xdr:rowOff>
    </xdr:to>
    <xdr:sp macro="" textlink="">
      <xdr:nvSpPr>
        <xdr:cNvPr id="133" name="楕円 132"/>
        <xdr:cNvSpPr/>
      </xdr:nvSpPr>
      <xdr:spPr>
        <a:xfrm>
          <a:off x="4584700" y="95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158397</xdr:rowOff>
    </xdr:from>
    <xdr:ext cx="599010" cy="259045"/>
    <xdr:sp macro="" textlink="">
      <xdr:nvSpPr>
        <xdr:cNvPr id="134" name="総務費該当値テキスト"/>
        <xdr:cNvSpPr txBox="1"/>
      </xdr:nvSpPr>
      <xdr:spPr>
        <a:xfrm>
          <a:off x="4686300" y="941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111975</xdr:rowOff>
    </xdr:from>
    <xdr:to>
      <xdr:col>20</xdr:col>
      <xdr:colOff>38100</xdr:colOff>
      <xdr:row>56</xdr:row>
      <xdr:rowOff>42125</xdr:rowOff>
    </xdr:to>
    <xdr:sp macro="" textlink="">
      <xdr:nvSpPr>
        <xdr:cNvPr id="135" name="楕円 134"/>
        <xdr:cNvSpPr/>
      </xdr:nvSpPr>
      <xdr:spPr>
        <a:xfrm>
          <a:off x="3746500" y="9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58652</xdr:rowOff>
    </xdr:from>
    <xdr:ext cx="599010" cy="259045"/>
    <xdr:sp macro="" textlink="">
      <xdr:nvSpPr>
        <xdr:cNvPr id="136" name="テキスト ボックス 135"/>
        <xdr:cNvSpPr txBox="1"/>
      </xdr:nvSpPr>
      <xdr:spPr>
        <a:xfrm>
          <a:off x="3497795" y="931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23123</xdr:rowOff>
    </xdr:from>
    <xdr:to>
      <xdr:col>15</xdr:col>
      <xdr:colOff>101600</xdr:colOff>
      <xdr:row>52</xdr:row>
      <xdr:rowOff>124723</xdr:rowOff>
    </xdr:to>
    <xdr:sp macro="" textlink="">
      <xdr:nvSpPr>
        <xdr:cNvPr id="137" name="楕円 136"/>
        <xdr:cNvSpPr/>
      </xdr:nvSpPr>
      <xdr:spPr>
        <a:xfrm>
          <a:off x="2857500" y="8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141250</xdr:rowOff>
    </xdr:from>
    <xdr:ext cx="599010" cy="259045"/>
    <xdr:sp macro="" textlink="">
      <xdr:nvSpPr>
        <xdr:cNvPr id="138" name="テキスト ボックス 137"/>
        <xdr:cNvSpPr txBox="1"/>
      </xdr:nvSpPr>
      <xdr:spPr>
        <a:xfrm>
          <a:off x="2608795" y="871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23045</xdr:rowOff>
    </xdr:from>
    <xdr:to>
      <xdr:col>10</xdr:col>
      <xdr:colOff>165100</xdr:colOff>
      <xdr:row>56</xdr:row>
      <xdr:rowOff>124645</xdr:rowOff>
    </xdr:to>
    <xdr:sp macro="" textlink="">
      <xdr:nvSpPr>
        <xdr:cNvPr id="139" name="楕円 138"/>
        <xdr:cNvSpPr/>
      </xdr:nvSpPr>
      <xdr:spPr>
        <a:xfrm>
          <a:off x="1968500" y="96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141172</xdr:rowOff>
    </xdr:from>
    <xdr:ext cx="534377" cy="259045"/>
    <xdr:sp macro="" textlink="">
      <xdr:nvSpPr>
        <xdr:cNvPr id="140" name="テキスト ボックス 139"/>
        <xdr:cNvSpPr txBox="1"/>
      </xdr:nvSpPr>
      <xdr:spPr>
        <a:xfrm>
          <a:off x="1752111" y="93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15003</xdr:rowOff>
    </xdr:from>
    <xdr:to>
      <xdr:col>6</xdr:col>
      <xdr:colOff>38100</xdr:colOff>
      <xdr:row>56</xdr:row>
      <xdr:rowOff>116603</xdr:rowOff>
    </xdr:to>
    <xdr:sp macro="" textlink="">
      <xdr:nvSpPr>
        <xdr:cNvPr id="141" name="楕円 140"/>
        <xdr:cNvSpPr/>
      </xdr:nvSpPr>
      <xdr:spPr>
        <a:xfrm>
          <a:off x="1079500" y="96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133130</xdr:rowOff>
    </xdr:from>
    <xdr:ext cx="534377" cy="259045"/>
    <xdr:sp macro="" textlink="">
      <xdr:nvSpPr>
        <xdr:cNvPr id="142" name="テキスト ボックス 141"/>
        <xdr:cNvSpPr txBox="1"/>
      </xdr:nvSpPr>
      <xdr:spPr>
        <a:xfrm>
          <a:off x="863111" y="93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7" name="直線コネクタ 166"/>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68"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69" name="直線コネクタ 168"/>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0"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1" name="直線コネクタ 170"/>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122504</xdr:rowOff>
    </xdr:from>
    <xdr:to>
      <xdr:col>24</xdr:col>
      <xdr:colOff>63500</xdr:colOff>
      <xdr:row>73</xdr:row>
      <xdr:rowOff>146444</xdr:rowOff>
    </xdr:to>
    <xdr:cxnSp macro="">
      <xdr:nvCxnSpPr>
        <xdr:cNvPr id="172" name="直線コネクタ 171"/>
        <xdr:cNvCxnSpPr/>
      </xdr:nvCxnSpPr>
      <xdr:spPr>
        <a:xfrm>
          <a:off x="3797300" y="12466904"/>
          <a:ext cx="838200" cy="19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3"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4" name="フローチャート: 判断 173"/>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122504</xdr:rowOff>
    </xdr:from>
    <xdr:to>
      <xdr:col>19</xdr:col>
      <xdr:colOff>177800</xdr:colOff>
      <xdr:row>75</xdr:row>
      <xdr:rowOff>13398</xdr:rowOff>
    </xdr:to>
    <xdr:cxnSp macro="">
      <xdr:nvCxnSpPr>
        <xdr:cNvPr id="175" name="直線コネクタ 174"/>
        <xdr:cNvCxnSpPr/>
      </xdr:nvCxnSpPr>
      <xdr:spPr>
        <a:xfrm flipV="1">
          <a:off x="2908300" y="12466904"/>
          <a:ext cx="889000" cy="4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6" name="フローチャート: 判断 175"/>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77" name="テキスト ボックス 176"/>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13398</xdr:rowOff>
    </xdr:from>
    <xdr:to>
      <xdr:col>15</xdr:col>
      <xdr:colOff>50800</xdr:colOff>
      <xdr:row>75</xdr:row>
      <xdr:rowOff>82182</xdr:rowOff>
    </xdr:to>
    <xdr:cxnSp macro="">
      <xdr:nvCxnSpPr>
        <xdr:cNvPr id="178" name="直線コネクタ 177"/>
        <xdr:cNvCxnSpPr/>
      </xdr:nvCxnSpPr>
      <xdr:spPr>
        <a:xfrm flipV="1">
          <a:off x="2019300" y="12872148"/>
          <a:ext cx="889000" cy="6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79" name="フローチャート: 判断 178"/>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0" name="テキスト ボックス 179"/>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82182</xdr:rowOff>
    </xdr:from>
    <xdr:to>
      <xdr:col>10</xdr:col>
      <xdr:colOff>114300</xdr:colOff>
      <xdr:row>76</xdr:row>
      <xdr:rowOff>24879</xdr:rowOff>
    </xdr:to>
    <xdr:cxnSp macro="">
      <xdr:nvCxnSpPr>
        <xdr:cNvPr id="181" name="直線コネクタ 180"/>
        <xdr:cNvCxnSpPr/>
      </xdr:nvCxnSpPr>
      <xdr:spPr>
        <a:xfrm flipV="1">
          <a:off x="1130300" y="12940932"/>
          <a:ext cx="889000" cy="1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2" name="フローチャート: 判断 181"/>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3" name="テキスト ボックス 182"/>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4" name="フローチャート: 判断 183"/>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5" name="テキスト ボックス 184"/>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95644</xdr:rowOff>
    </xdr:from>
    <xdr:to>
      <xdr:col>24</xdr:col>
      <xdr:colOff>114300</xdr:colOff>
      <xdr:row>74</xdr:row>
      <xdr:rowOff>25794</xdr:rowOff>
    </xdr:to>
    <xdr:sp macro="" textlink="">
      <xdr:nvSpPr>
        <xdr:cNvPr id="191" name="楕円 190"/>
        <xdr:cNvSpPr/>
      </xdr:nvSpPr>
      <xdr:spPr>
        <a:xfrm>
          <a:off x="4584700" y="126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118521</xdr:rowOff>
    </xdr:from>
    <xdr:ext cx="599010" cy="259045"/>
    <xdr:sp macro="" textlink="">
      <xdr:nvSpPr>
        <xdr:cNvPr id="192" name="民生費該当値テキスト"/>
        <xdr:cNvSpPr txBox="1"/>
      </xdr:nvSpPr>
      <xdr:spPr>
        <a:xfrm>
          <a:off x="4686300" y="1246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71704</xdr:rowOff>
    </xdr:from>
    <xdr:to>
      <xdr:col>20</xdr:col>
      <xdr:colOff>38100</xdr:colOff>
      <xdr:row>73</xdr:row>
      <xdr:rowOff>1854</xdr:rowOff>
    </xdr:to>
    <xdr:sp macro="" textlink="">
      <xdr:nvSpPr>
        <xdr:cNvPr id="193" name="楕円 192"/>
        <xdr:cNvSpPr/>
      </xdr:nvSpPr>
      <xdr:spPr>
        <a:xfrm>
          <a:off x="3746500" y="124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18381</xdr:rowOff>
    </xdr:from>
    <xdr:ext cx="599010" cy="259045"/>
    <xdr:sp macro="" textlink="">
      <xdr:nvSpPr>
        <xdr:cNvPr id="194" name="テキスト ボックス 193"/>
        <xdr:cNvSpPr txBox="1"/>
      </xdr:nvSpPr>
      <xdr:spPr>
        <a:xfrm>
          <a:off x="3497795" y="1219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134048</xdr:rowOff>
    </xdr:from>
    <xdr:to>
      <xdr:col>15</xdr:col>
      <xdr:colOff>101600</xdr:colOff>
      <xdr:row>75</xdr:row>
      <xdr:rowOff>64198</xdr:rowOff>
    </xdr:to>
    <xdr:sp macro="" textlink="">
      <xdr:nvSpPr>
        <xdr:cNvPr id="195" name="楕円 194"/>
        <xdr:cNvSpPr/>
      </xdr:nvSpPr>
      <xdr:spPr>
        <a:xfrm>
          <a:off x="2857500" y="128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80725</xdr:rowOff>
    </xdr:from>
    <xdr:ext cx="599010" cy="259045"/>
    <xdr:sp macro="" textlink="">
      <xdr:nvSpPr>
        <xdr:cNvPr id="196" name="テキスト ボックス 195"/>
        <xdr:cNvSpPr txBox="1"/>
      </xdr:nvSpPr>
      <xdr:spPr>
        <a:xfrm>
          <a:off x="2608795" y="1259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31382</xdr:rowOff>
    </xdr:from>
    <xdr:to>
      <xdr:col>10</xdr:col>
      <xdr:colOff>165100</xdr:colOff>
      <xdr:row>75</xdr:row>
      <xdr:rowOff>132982</xdr:rowOff>
    </xdr:to>
    <xdr:sp macro="" textlink="">
      <xdr:nvSpPr>
        <xdr:cNvPr id="197" name="楕円 196"/>
        <xdr:cNvSpPr/>
      </xdr:nvSpPr>
      <xdr:spPr>
        <a:xfrm>
          <a:off x="1968500" y="12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149509</xdr:rowOff>
    </xdr:from>
    <xdr:ext cx="599010" cy="259045"/>
    <xdr:sp macro="" textlink="">
      <xdr:nvSpPr>
        <xdr:cNvPr id="198" name="テキスト ボックス 197"/>
        <xdr:cNvSpPr txBox="1"/>
      </xdr:nvSpPr>
      <xdr:spPr>
        <a:xfrm>
          <a:off x="1719795" y="1266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145529</xdr:rowOff>
    </xdr:from>
    <xdr:to>
      <xdr:col>6</xdr:col>
      <xdr:colOff>38100</xdr:colOff>
      <xdr:row>76</xdr:row>
      <xdr:rowOff>75679</xdr:rowOff>
    </xdr:to>
    <xdr:sp macro="" textlink="">
      <xdr:nvSpPr>
        <xdr:cNvPr id="199" name="楕円 198"/>
        <xdr:cNvSpPr/>
      </xdr:nvSpPr>
      <xdr:spPr>
        <a:xfrm>
          <a:off x="1079500" y="130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92206</xdr:rowOff>
    </xdr:from>
    <xdr:ext cx="599010" cy="259045"/>
    <xdr:sp macro="" textlink="">
      <xdr:nvSpPr>
        <xdr:cNvPr id="200" name="テキスト ボックス 199"/>
        <xdr:cNvSpPr txBox="1"/>
      </xdr:nvSpPr>
      <xdr:spPr>
        <a:xfrm>
          <a:off x="830795" y="1277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5" name="直線コネクタ 224"/>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6"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7" name="直線コネクタ 226"/>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28"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29" name="直線コネクタ 228"/>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20943</xdr:rowOff>
    </xdr:from>
    <xdr:to>
      <xdr:col>24</xdr:col>
      <xdr:colOff>63500</xdr:colOff>
      <xdr:row>92</xdr:row>
      <xdr:rowOff>169666</xdr:rowOff>
    </xdr:to>
    <xdr:cxnSp macro="">
      <xdr:nvCxnSpPr>
        <xdr:cNvPr id="230" name="直線コネクタ 229"/>
        <xdr:cNvCxnSpPr/>
      </xdr:nvCxnSpPr>
      <xdr:spPr>
        <a:xfrm>
          <a:off x="3797300" y="15622893"/>
          <a:ext cx="838200" cy="3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1"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2" name="フローチャート: 判断 231"/>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20943</xdr:rowOff>
    </xdr:from>
    <xdr:to>
      <xdr:col>19</xdr:col>
      <xdr:colOff>177800</xdr:colOff>
      <xdr:row>94</xdr:row>
      <xdr:rowOff>45593</xdr:rowOff>
    </xdr:to>
    <xdr:cxnSp macro="">
      <xdr:nvCxnSpPr>
        <xdr:cNvPr id="233" name="直線コネクタ 232"/>
        <xdr:cNvCxnSpPr/>
      </xdr:nvCxnSpPr>
      <xdr:spPr>
        <a:xfrm flipV="1">
          <a:off x="2908300" y="15622893"/>
          <a:ext cx="889000" cy="5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4" name="フローチャート: 判断 233"/>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35" name="テキスト ボックス 234"/>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45593</xdr:rowOff>
    </xdr:from>
    <xdr:to>
      <xdr:col>15</xdr:col>
      <xdr:colOff>50800</xdr:colOff>
      <xdr:row>94</xdr:row>
      <xdr:rowOff>151530</xdr:rowOff>
    </xdr:to>
    <xdr:cxnSp macro="">
      <xdr:nvCxnSpPr>
        <xdr:cNvPr id="236" name="直線コネクタ 235"/>
        <xdr:cNvCxnSpPr/>
      </xdr:nvCxnSpPr>
      <xdr:spPr>
        <a:xfrm flipV="1">
          <a:off x="2019300" y="16161893"/>
          <a:ext cx="889000" cy="10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7" name="フローチャート: 判断 236"/>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38" name="テキスト ボックス 237"/>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151530</xdr:rowOff>
    </xdr:from>
    <xdr:to>
      <xdr:col>10</xdr:col>
      <xdr:colOff>114300</xdr:colOff>
      <xdr:row>94</xdr:row>
      <xdr:rowOff>162083</xdr:rowOff>
    </xdr:to>
    <xdr:cxnSp macro="">
      <xdr:nvCxnSpPr>
        <xdr:cNvPr id="239" name="直線コネクタ 238"/>
        <xdr:cNvCxnSpPr/>
      </xdr:nvCxnSpPr>
      <xdr:spPr>
        <a:xfrm flipV="1">
          <a:off x="1130300" y="1626783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0" name="フローチャート: 判断 239"/>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1" name="テキスト ボックス 240"/>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2" name="フローチャート: 判断 241"/>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3" name="テキスト ボックス 242"/>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118866</xdr:rowOff>
    </xdr:from>
    <xdr:to>
      <xdr:col>24</xdr:col>
      <xdr:colOff>114300</xdr:colOff>
      <xdr:row>93</xdr:row>
      <xdr:rowOff>49016</xdr:rowOff>
    </xdr:to>
    <xdr:sp macro="" textlink="">
      <xdr:nvSpPr>
        <xdr:cNvPr id="249" name="楕円 248"/>
        <xdr:cNvSpPr/>
      </xdr:nvSpPr>
      <xdr:spPr>
        <a:xfrm>
          <a:off x="4584700" y="158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141743</xdr:rowOff>
    </xdr:from>
    <xdr:ext cx="534377" cy="259045"/>
    <xdr:sp macro="" textlink="">
      <xdr:nvSpPr>
        <xdr:cNvPr id="250" name="衛生費該当値テキスト"/>
        <xdr:cNvSpPr txBox="1"/>
      </xdr:nvSpPr>
      <xdr:spPr>
        <a:xfrm>
          <a:off x="4686300" y="157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141593</xdr:rowOff>
    </xdr:from>
    <xdr:to>
      <xdr:col>20</xdr:col>
      <xdr:colOff>38100</xdr:colOff>
      <xdr:row>91</xdr:row>
      <xdr:rowOff>71743</xdr:rowOff>
    </xdr:to>
    <xdr:sp macro="" textlink="">
      <xdr:nvSpPr>
        <xdr:cNvPr id="251" name="楕円 250"/>
        <xdr:cNvSpPr/>
      </xdr:nvSpPr>
      <xdr:spPr>
        <a:xfrm>
          <a:off x="3746500" y="155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88270</xdr:rowOff>
    </xdr:from>
    <xdr:ext cx="534377" cy="259045"/>
    <xdr:sp macro="" textlink="">
      <xdr:nvSpPr>
        <xdr:cNvPr id="252" name="テキスト ボックス 251"/>
        <xdr:cNvSpPr txBox="1"/>
      </xdr:nvSpPr>
      <xdr:spPr>
        <a:xfrm>
          <a:off x="3530111" y="153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166243</xdr:rowOff>
    </xdr:from>
    <xdr:to>
      <xdr:col>15</xdr:col>
      <xdr:colOff>101600</xdr:colOff>
      <xdr:row>94</xdr:row>
      <xdr:rowOff>96393</xdr:rowOff>
    </xdr:to>
    <xdr:sp macro="" textlink="">
      <xdr:nvSpPr>
        <xdr:cNvPr id="253" name="楕円 252"/>
        <xdr:cNvSpPr/>
      </xdr:nvSpPr>
      <xdr:spPr>
        <a:xfrm>
          <a:off x="2857500" y="161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112920</xdr:rowOff>
    </xdr:from>
    <xdr:ext cx="534377" cy="259045"/>
    <xdr:sp macro="" textlink="">
      <xdr:nvSpPr>
        <xdr:cNvPr id="254" name="テキスト ボックス 253"/>
        <xdr:cNvSpPr txBox="1"/>
      </xdr:nvSpPr>
      <xdr:spPr>
        <a:xfrm>
          <a:off x="2641111" y="158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100730</xdr:rowOff>
    </xdr:from>
    <xdr:to>
      <xdr:col>10</xdr:col>
      <xdr:colOff>165100</xdr:colOff>
      <xdr:row>95</xdr:row>
      <xdr:rowOff>30880</xdr:rowOff>
    </xdr:to>
    <xdr:sp macro="" textlink="">
      <xdr:nvSpPr>
        <xdr:cNvPr id="255" name="楕円 254"/>
        <xdr:cNvSpPr/>
      </xdr:nvSpPr>
      <xdr:spPr>
        <a:xfrm>
          <a:off x="1968500" y="162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47407</xdr:rowOff>
    </xdr:from>
    <xdr:ext cx="534377" cy="259045"/>
    <xdr:sp macro="" textlink="">
      <xdr:nvSpPr>
        <xdr:cNvPr id="256" name="テキスト ボックス 255"/>
        <xdr:cNvSpPr txBox="1"/>
      </xdr:nvSpPr>
      <xdr:spPr>
        <a:xfrm>
          <a:off x="1752111" y="15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111283</xdr:rowOff>
    </xdr:from>
    <xdr:to>
      <xdr:col>6</xdr:col>
      <xdr:colOff>38100</xdr:colOff>
      <xdr:row>95</xdr:row>
      <xdr:rowOff>41433</xdr:rowOff>
    </xdr:to>
    <xdr:sp macro="" textlink="">
      <xdr:nvSpPr>
        <xdr:cNvPr id="257" name="楕円 256"/>
        <xdr:cNvSpPr/>
      </xdr:nvSpPr>
      <xdr:spPr>
        <a:xfrm>
          <a:off x="1079500" y="162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57960</xdr:rowOff>
    </xdr:from>
    <xdr:ext cx="534377" cy="259045"/>
    <xdr:sp macro="" textlink="">
      <xdr:nvSpPr>
        <xdr:cNvPr id="258" name="テキスト ボックス 257"/>
        <xdr:cNvSpPr txBox="1"/>
      </xdr:nvSpPr>
      <xdr:spPr>
        <a:xfrm>
          <a:off x="863111" y="160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2" name="直線コネクタ 281"/>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5"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6" name="直線コネクタ 285"/>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96114</xdr:rowOff>
    </xdr:from>
    <xdr:to>
      <xdr:col>55</xdr:col>
      <xdr:colOff>0</xdr:colOff>
      <xdr:row>38</xdr:row>
      <xdr:rowOff>101295</xdr:rowOff>
    </xdr:to>
    <xdr:cxnSp macro="">
      <xdr:nvCxnSpPr>
        <xdr:cNvPr id="287" name="直線コネクタ 286"/>
        <xdr:cNvCxnSpPr/>
      </xdr:nvCxnSpPr>
      <xdr:spPr>
        <a:xfrm>
          <a:off x="9639300" y="6611214"/>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88"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89" name="フローチャート: 判断 288"/>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96114</xdr:rowOff>
    </xdr:from>
    <xdr:to>
      <xdr:col>50</xdr:col>
      <xdr:colOff>114300</xdr:colOff>
      <xdr:row>38</xdr:row>
      <xdr:rowOff>103886</xdr:rowOff>
    </xdr:to>
    <xdr:cxnSp macro="">
      <xdr:nvCxnSpPr>
        <xdr:cNvPr id="290" name="直線コネクタ 289"/>
        <xdr:cNvCxnSpPr/>
      </xdr:nvCxnSpPr>
      <xdr:spPr>
        <a:xfrm flipV="1">
          <a:off x="8750300" y="66112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1" name="フローチャート: 判断 290"/>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2" name="テキスト ボックス 291"/>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103886</xdr:rowOff>
    </xdr:from>
    <xdr:to>
      <xdr:col>45</xdr:col>
      <xdr:colOff>177800</xdr:colOff>
      <xdr:row>38</xdr:row>
      <xdr:rowOff>109982</xdr:rowOff>
    </xdr:to>
    <xdr:cxnSp macro="">
      <xdr:nvCxnSpPr>
        <xdr:cNvPr id="293" name="直線コネクタ 292"/>
        <xdr:cNvCxnSpPr/>
      </xdr:nvCxnSpPr>
      <xdr:spPr>
        <a:xfrm flipV="1">
          <a:off x="7861300" y="66189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4" name="フローチャート: 判断 293"/>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295" name="テキスト ボックス 294"/>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32410</xdr:rowOff>
    </xdr:from>
    <xdr:to>
      <xdr:col>41</xdr:col>
      <xdr:colOff>50800</xdr:colOff>
      <xdr:row>38</xdr:row>
      <xdr:rowOff>109982</xdr:rowOff>
    </xdr:to>
    <xdr:cxnSp macro="">
      <xdr:nvCxnSpPr>
        <xdr:cNvPr id="296" name="直線コネクタ 295"/>
        <xdr:cNvCxnSpPr/>
      </xdr:nvCxnSpPr>
      <xdr:spPr>
        <a:xfrm>
          <a:off x="6972300" y="6547510"/>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7" name="フローチャート: 判断 296"/>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298" name="テキスト ボックス 297"/>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299" name="フローチャート: 判断 298"/>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0" name="テキスト ボックス 299"/>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50495</xdr:rowOff>
    </xdr:from>
    <xdr:to>
      <xdr:col>55</xdr:col>
      <xdr:colOff>50800</xdr:colOff>
      <xdr:row>38</xdr:row>
      <xdr:rowOff>152095</xdr:rowOff>
    </xdr:to>
    <xdr:sp macro="" textlink="">
      <xdr:nvSpPr>
        <xdr:cNvPr id="306" name="楕円 305"/>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9872</xdr:rowOff>
    </xdr:from>
    <xdr:ext cx="469744" cy="259045"/>
    <xdr:sp macro="" textlink="">
      <xdr:nvSpPr>
        <xdr:cNvPr id="307" name="労働費該当値テキスト"/>
        <xdr:cNvSpPr txBox="1"/>
      </xdr:nvSpPr>
      <xdr:spPr>
        <a:xfrm>
          <a:off x="10528300" y="635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45314</xdr:rowOff>
    </xdr:from>
    <xdr:to>
      <xdr:col>50</xdr:col>
      <xdr:colOff>165100</xdr:colOff>
      <xdr:row>38</xdr:row>
      <xdr:rowOff>146914</xdr:rowOff>
    </xdr:to>
    <xdr:sp macro="" textlink="">
      <xdr:nvSpPr>
        <xdr:cNvPr id="308" name="楕円 307"/>
        <xdr:cNvSpPr/>
      </xdr:nvSpPr>
      <xdr:spPr>
        <a:xfrm>
          <a:off x="95885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163441</xdr:rowOff>
    </xdr:from>
    <xdr:ext cx="469744" cy="259045"/>
    <xdr:sp macro="" textlink="">
      <xdr:nvSpPr>
        <xdr:cNvPr id="309" name="テキスト ボックス 308"/>
        <xdr:cNvSpPr txBox="1"/>
      </xdr:nvSpPr>
      <xdr:spPr>
        <a:xfrm>
          <a:off x="9404428" y="6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53086</xdr:rowOff>
    </xdr:from>
    <xdr:to>
      <xdr:col>46</xdr:col>
      <xdr:colOff>38100</xdr:colOff>
      <xdr:row>38</xdr:row>
      <xdr:rowOff>154686</xdr:rowOff>
    </xdr:to>
    <xdr:sp macro="" textlink="">
      <xdr:nvSpPr>
        <xdr:cNvPr id="310" name="楕円 309"/>
        <xdr:cNvSpPr/>
      </xdr:nvSpPr>
      <xdr:spPr>
        <a:xfrm>
          <a:off x="8699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171213</xdr:rowOff>
    </xdr:from>
    <xdr:ext cx="469744" cy="259045"/>
    <xdr:sp macro="" textlink="">
      <xdr:nvSpPr>
        <xdr:cNvPr id="311" name="テキスト ボックス 310"/>
        <xdr:cNvSpPr txBox="1"/>
      </xdr:nvSpPr>
      <xdr:spPr>
        <a:xfrm>
          <a:off x="8515428"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59182</xdr:rowOff>
    </xdr:from>
    <xdr:to>
      <xdr:col>41</xdr:col>
      <xdr:colOff>101600</xdr:colOff>
      <xdr:row>38</xdr:row>
      <xdr:rowOff>160782</xdr:rowOff>
    </xdr:to>
    <xdr:sp macro="" textlink="">
      <xdr:nvSpPr>
        <xdr:cNvPr id="312" name="楕円 311"/>
        <xdr:cNvSpPr/>
      </xdr:nvSpPr>
      <xdr:spPr>
        <a:xfrm>
          <a:off x="781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5859</xdr:rowOff>
    </xdr:from>
    <xdr:ext cx="469744" cy="259045"/>
    <xdr:sp macro="" textlink="">
      <xdr:nvSpPr>
        <xdr:cNvPr id="313" name="テキスト ボックス 312"/>
        <xdr:cNvSpPr txBox="1"/>
      </xdr:nvSpPr>
      <xdr:spPr>
        <a:xfrm>
          <a:off x="7626428"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153060</xdr:rowOff>
    </xdr:from>
    <xdr:to>
      <xdr:col>36</xdr:col>
      <xdr:colOff>165100</xdr:colOff>
      <xdr:row>38</xdr:row>
      <xdr:rowOff>83210</xdr:rowOff>
    </xdr:to>
    <xdr:sp macro="" textlink="">
      <xdr:nvSpPr>
        <xdr:cNvPr id="314" name="楕円 313"/>
        <xdr:cNvSpPr/>
      </xdr:nvSpPr>
      <xdr:spPr>
        <a:xfrm>
          <a:off x="6921500" y="6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99737</xdr:rowOff>
    </xdr:from>
    <xdr:ext cx="469744" cy="259045"/>
    <xdr:sp macro="" textlink="">
      <xdr:nvSpPr>
        <xdr:cNvPr id="315" name="テキスト ボックス 314"/>
        <xdr:cNvSpPr txBox="1"/>
      </xdr:nvSpPr>
      <xdr:spPr>
        <a:xfrm>
          <a:off x="6737428" y="62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1" name="直線コネクタ 340"/>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2"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3" name="直線コネクタ 342"/>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4"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5" name="直線コネクタ 344"/>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108431</xdr:rowOff>
    </xdr:from>
    <xdr:to>
      <xdr:col>55</xdr:col>
      <xdr:colOff>0</xdr:colOff>
      <xdr:row>57</xdr:row>
      <xdr:rowOff>121788</xdr:rowOff>
    </xdr:to>
    <xdr:cxnSp macro="">
      <xdr:nvCxnSpPr>
        <xdr:cNvPr id="346" name="直線コネクタ 345"/>
        <xdr:cNvCxnSpPr/>
      </xdr:nvCxnSpPr>
      <xdr:spPr>
        <a:xfrm flipV="1">
          <a:off x="9639300" y="9881081"/>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47" name="農林水産業費平均値テキスト"/>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48" name="フローチャート: 判断 347"/>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121788</xdr:rowOff>
    </xdr:from>
    <xdr:to>
      <xdr:col>50</xdr:col>
      <xdr:colOff>114300</xdr:colOff>
      <xdr:row>57</xdr:row>
      <xdr:rowOff>131324</xdr:rowOff>
    </xdr:to>
    <xdr:cxnSp macro="">
      <xdr:nvCxnSpPr>
        <xdr:cNvPr id="349" name="直線コネクタ 348"/>
        <xdr:cNvCxnSpPr/>
      </xdr:nvCxnSpPr>
      <xdr:spPr>
        <a:xfrm flipV="1">
          <a:off x="8750300" y="989443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0" name="フローチャート: 判断 349"/>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1" name="テキスト ボックス 350"/>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131324</xdr:rowOff>
    </xdr:from>
    <xdr:to>
      <xdr:col>45</xdr:col>
      <xdr:colOff>177800</xdr:colOff>
      <xdr:row>57</xdr:row>
      <xdr:rowOff>146052</xdr:rowOff>
    </xdr:to>
    <xdr:cxnSp macro="">
      <xdr:nvCxnSpPr>
        <xdr:cNvPr id="352" name="直線コネクタ 351"/>
        <xdr:cNvCxnSpPr/>
      </xdr:nvCxnSpPr>
      <xdr:spPr>
        <a:xfrm flipV="1">
          <a:off x="7861300" y="9903974"/>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3" name="フローチャート: 判断 352"/>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4" name="テキスト ボックス 353"/>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146052</xdr:rowOff>
    </xdr:from>
    <xdr:to>
      <xdr:col>41</xdr:col>
      <xdr:colOff>50800</xdr:colOff>
      <xdr:row>57</xdr:row>
      <xdr:rowOff>146835</xdr:rowOff>
    </xdr:to>
    <xdr:cxnSp macro="">
      <xdr:nvCxnSpPr>
        <xdr:cNvPr id="355" name="直線コネクタ 354"/>
        <xdr:cNvCxnSpPr/>
      </xdr:nvCxnSpPr>
      <xdr:spPr>
        <a:xfrm flipV="1">
          <a:off x="6972300" y="99187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6" name="フローチャート: 判断 355"/>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57" name="テキスト ボックス 356"/>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58" name="フローチャート: 判断 357"/>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59" name="テキスト ボックス 358"/>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57631</xdr:rowOff>
    </xdr:from>
    <xdr:to>
      <xdr:col>55</xdr:col>
      <xdr:colOff>50800</xdr:colOff>
      <xdr:row>57</xdr:row>
      <xdr:rowOff>159231</xdr:rowOff>
    </xdr:to>
    <xdr:sp macro="" textlink="">
      <xdr:nvSpPr>
        <xdr:cNvPr id="365" name="楕円 364"/>
        <xdr:cNvSpPr/>
      </xdr:nvSpPr>
      <xdr:spPr>
        <a:xfrm>
          <a:off x="10426700" y="98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80508</xdr:rowOff>
    </xdr:from>
    <xdr:ext cx="534377" cy="259045"/>
    <xdr:sp macro="" textlink="">
      <xdr:nvSpPr>
        <xdr:cNvPr id="366" name="農林水産業費該当値テキスト"/>
        <xdr:cNvSpPr txBox="1"/>
      </xdr:nvSpPr>
      <xdr:spPr>
        <a:xfrm>
          <a:off x="10528300" y="96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70988</xdr:rowOff>
    </xdr:from>
    <xdr:to>
      <xdr:col>50</xdr:col>
      <xdr:colOff>165100</xdr:colOff>
      <xdr:row>58</xdr:row>
      <xdr:rowOff>1138</xdr:rowOff>
    </xdr:to>
    <xdr:sp macro="" textlink="">
      <xdr:nvSpPr>
        <xdr:cNvPr id="367" name="楕円 366"/>
        <xdr:cNvSpPr/>
      </xdr:nvSpPr>
      <xdr:spPr>
        <a:xfrm>
          <a:off x="9588500" y="98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17665</xdr:rowOff>
    </xdr:from>
    <xdr:ext cx="534377" cy="259045"/>
    <xdr:sp macro="" textlink="">
      <xdr:nvSpPr>
        <xdr:cNvPr id="368" name="テキスト ボックス 367"/>
        <xdr:cNvSpPr txBox="1"/>
      </xdr:nvSpPr>
      <xdr:spPr>
        <a:xfrm>
          <a:off x="9372111" y="961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80524</xdr:rowOff>
    </xdr:from>
    <xdr:to>
      <xdr:col>46</xdr:col>
      <xdr:colOff>38100</xdr:colOff>
      <xdr:row>58</xdr:row>
      <xdr:rowOff>10674</xdr:rowOff>
    </xdr:to>
    <xdr:sp macro="" textlink="">
      <xdr:nvSpPr>
        <xdr:cNvPr id="369" name="楕円 368"/>
        <xdr:cNvSpPr/>
      </xdr:nvSpPr>
      <xdr:spPr>
        <a:xfrm>
          <a:off x="8699500" y="98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27201</xdr:rowOff>
    </xdr:from>
    <xdr:ext cx="534377" cy="259045"/>
    <xdr:sp macro="" textlink="">
      <xdr:nvSpPr>
        <xdr:cNvPr id="370" name="テキスト ボックス 369"/>
        <xdr:cNvSpPr txBox="1"/>
      </xdr:nvSpPr>
      <xdr:spPr>
        <a:xfrm>
          <a:off x="8483111" y="96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95252</xdr:rowOff>
    </xdr:from>
    <xdr:to>
      <xdr:col>41</xdr:col>
      <xdr:colOff>101600</xdr:colOff>
      <xdr:row>58</xdr:row>
      <xdr:rowOff>25402</xdr:rowOff>
    </xdr:to>
    <xdr:sp macro="" textlink="">
      <xdr:nvSpPr>
        <xdr:cNvPr id="371" name="楕円 370"/>
        <xdr:cNvSpPr/>
      </xdr:nvSpPr>
      <xdr:spPr>
        <a:xfrm>
          <a:off x="7810500" y="98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41929</xdr:rowOff>
    </xdr:from>
    <xdr:ext cx="534377" cy="259045"/>
    <xdr:sp macro="" textlink="">
      <xdr:nvSpPr>
        <xdr:cNvPr id="372" name="テキスト ボックス 371"/>
        <xdr:cNvSpPr txBox="1"/>
      </xdr:nvSpPr>
      <xdr:spPr>
        <a:xfrm>
          <a:off x="7594111" y="96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96035</xdr:rowOff>
    </xdr:from>
    <xdr:to>
      <xdr:col>36</xdr:col>
      <xdr:colOff>165100</xdr:colOff>
      <xdr:row>58</xdr:row>
      <xdr:rowOff>26185</xdr:rowOff>
    </xdr:to>
    <xdr:sp macro="" textlink="">
      <xdr:nvSpPr>
        <xdr:cNvPr id="373" name="楕円 372"/>
        <xdr:cNvSpPr/>
      </xdr:nvSpPr>
      <xdr:spPr>
        <a:xfrm>
          <a:off x="6921500" y="98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42712</xdr:rowOff>
    </xdr:from>
    <xdr:ext cx="534377" cy="259045"/>
    <xdr:sp macro="" textlink="">
      <xdr:nvSpPr>
        <xdr:cNvPr id="374" name="テキスト ボックス 373"/>
        <xdr:cNvSpPr txBox="1"/>
      </xdr:nvSpPr>
      <xdr:spPr>
        <a:xfrm>
          <a:off x="6705111" y="96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398" name="直線コネクタ 397"/>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399"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0" name="直線コネクタ 399"/>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1"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2" name="直線コネクタ 401"/>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124898</xdr:rowOff>
    </xdr:from>
    <xdr:to>
      <xdr:col>55</xdr:col>
      <xdr:colOff>0</xdr:colOff>
      <xdr:row>76</xdr:row>
      <xdr:rowOff>41993</xdr:rowOff>
    </xdr:to>
    <xdr:cxnSp macro="">
      <xdr:nvCxnSpPr>
        <xdr:cNvPr id="403" name="直線コネクタ 402"/>
        <xdr:cNvCxnSpPr/>
      </xdr:nvCxnSpPr>
      <xdr:spPr>
        <a:xfrm flipV="1">
          <a:off x="9639300" y="12983648"/>
          <a:ext cx="8382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4"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5" name="フローチャート: 判断 404"/>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72339</xdr:rowOff>
    </xdr:from>
    <xdr:to>
      <xdr:col>50</xdr:col>
      <xdr:colOff>114300</xdr:colOff>
      <xdr:row>76</xdr:row>
      <xdr:rowOff>41993</xdr:rowOff>
    </xdr:to>
    <xdr:cxnSp macro="">
      <xdr:nvCxnSpPr>
        <xdr:cNvPr id="406" name="直線コネクタ 405"/>
        <xdr:cNvCxnSpPr/>
      </xdr:nvCxnSpPr>
      <xdr:spPr>
        <a:xfrm>
          <a:off x="8750300" y="12759639"/>
          <a:ext cx="889000" cy="3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7" name="フローチャート: 判断 406"/>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08" name="テキスト ボックス 407"/>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72339</xdr:rowOff>
    </xdr:from>
    <xdr:to>
      <xdr:col>45</xdr:col>
      <xdr:colOff>177800</xdr:colOff>
      <xdr:row>76</xdr:row>
      <xdr:rowOff>61919</xdr:rowOff>
    </xdr:to>
    <xdr:cxnSp macro="">
      <xdr:nvCxnSpPr>
        <xdr:cNvPr id="409" name="直線コネクタ 408"/>
        <xdr:cNvCxnSpPr/>
      </xdr:nvCxnSpPr>
      <xdr:spPr>
        <a:xfrm flipV="1">
          <a:off x="7861300" y="12759639"/>
          <a:ext cx="889000" cy="3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0" name="フローチャート: 判断 409"/>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1" name="テキスト ボックス 410"/>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61919</xdr:rowOff>
    </xdr:from>
    <xdr:to>
      <xdr:col>41</xdr:col>
      <xdr:colOff>50800</xdr:colOff>
      <xdr:row>76</xdr:row>
      <xdr:rowOff>101161</xdr:rowOff>
    </xdr:to>
    <xdr:cxnSp macro="">
      <xdr:nvCxnSpPr>
        <xdr:cNvPr id="412" name="直線コネクタ 411"/>
        <xdr:cNvCxnSpPr/>
      </xdr:nvCxnSpPr>
      <xdr:spPr>
        <a:xfrm flipV="1">
          <a:off x="6972300" y="13092119"/>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3" name="フローチャート: 判断 412"/>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4" name="テキスト ボックス 413"/>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5" name="フローチャート: 判断 414"/>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16" name="テキスト ボックス 415"/>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74098</xdr:rowOff>
    </xdr:from>
    <xdr:to>
      <xdr:col>55</xdr:col>
      <xdr:colOff>50800</xdr:colOff>
      <xdr:row>76</xdr:row>
      <xdr:rowOff>4248</xdr:rowOff>
    </xdr:to>
    <xdr:sp macro="" textlink="">
      <xdr:nvSpPr>
        <xdr:cNvPr id="422" name="楕円 421"/>
        <xdr:cNvSpPr/>
      </xdr:nvSpPr>
      <xdr:spPr>
        <a:xfrm>
          <a:off x="10426700" y="129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96975</xdr:rowOff>
    </xdr:from>
    <xdr:ext cx="534377" cy="259045"/>
    <xdr:sp macro="" textlink="">
      <xdr:nvSpPr>
        <xdr:cNvPr id="423" name="商工費該当値テキスト"/>
        <xdr:cNvSpPr txBox="1"/>
      </xdr:nvSpPr>
      <xdr:spPr>
        <a:xfrm>
          <a:off x="10528300" y="127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162643</xdr:rowOff>
    </xdr:from>
    <xdr:to>
      <xdr:col>50</xdr:col>
      <xdr:colOff>165100</xdr:colOff>
      <xdr:row>76</xdr:row>
      <xdr:rowOff>92793</xdr:rowOff>
    </xdr:to>
    <xdr:sp macro="" textlink="">
      <xdr:nvSpPr>
        <xdr:cNvPr id="424" name="楕円 423"/>
        <xdr:cNvSpPr/>
      </xdr:nvSpPr>
      <xdr:spPr>
        <a:xfrm>
          <a:off x="9588500" y="130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109320</xdr:rowOff>
    </xdr:from>
    <xdr:ext cx="534377" cy="259045"/>
    <xdr:sp macro="" textlink="">
      <xdr:nvSpPr>
        <xdr:cNvPr id="425" name="テキスト ボックス 424"/>
        <xdr:cNvSpPr txBox="1"/>
      </xdr:nvSpPr>
      <xdr:spPr>
        <a:xfrm>
          <a:off x="9372111" y="127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21539</xdr:rowOff>
    </xdr:from>
    <xdr:to>
      <xdr:col>46</xdr:col>
      <xdr:colOff>38100</xdr:colOff>
      <xdr:row>74</xdr:row>
      <xdr:rowOff>123139</xdr:rowOff>
    </xdr:to>
    <xdr:sp macro="" textlink="">
      <xdr:nvSpPr>
        <xdr:cNvPr id="426" name="楕円 425"/>
        <xdr:cNvSpPr/>
      </xdr:nvSpPr>
      <xdr:spPr>
        <a:xfrm>
          <a:off x="8699500" y="127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139666</xdr:rowOff>
    </xdr:from>
    <xdr:ext cx="534377" cy="259045"/>
    <xdr:sp macro="" textlink="">
      <xdr:nvSpPr>
        <xdr:cNvPr id="427" name="テキスト ボックス 426"/>
        <xdr:cNvSpPr txBox="1"/>
      </xdr:nvSpPr>
      <xdr:spPr>
        <a:xfrm>
          <a:off x="8483111" y="124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11119</xdr:rowOff>
    </xdr:from>
    <xdr:to>
      <xdr:col>41</xdr:col>
      <xdr:colOff>101600</xdr:colOff>
      <xdr:row>76</xdr:row>
      <xdr:rowOff>112719</xdr:rowOff>
    </xdr:to>
    <xdr:sp macro="" textlink="">
      <xdr:nvSpPr>
        <xdr:cNvPr id="428" name="楕円 427"/>
        <xdr:cNvSpPr/>
      </xdr:nvSpPr>
      <xdr:spPr>
        <a:xfrm>
          <a:off x="7810500" y="130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129246</xdr:rowOff>
    </xdr:from>
    <xdr:ext cx="534377" cy="259045"/>
    <xdr:sp macro="" textlink="">
      <xdr:nvSpPr>
        <xdr:cNvPr id="429" name="テキスト ボックス 428"/>
        <xdr:cNvSpPr txBox="1"/>
      </xdr:nvSpPr>
      <xdr:spPr>
        <a:xfrm>
          <a:off x="7594111" y="128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50361</xdr:rowOff>
    </xdr:from>
    <xdr:to>
      <xdr:col>36</xdr:col>
      <xdr:colOff>165100</xdr:colOff>
      <xdr:row>76</xdr:row>
      <xdr:rowOff>151961</xdr:rowOff>
    </xdr:to>
    <xdr:sp macro="" textlink="">
      <xdr:nvSpPr>
        <xdr:cNvPr id="430" name="楕円 429"/>
        <xdr:cNvSpPr/>
      </xdr:nvSpPr>
      <xdr:spPr>
        <a:xfrm>
          <a:off x="6921500" y="130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168489</xdr:rowOff>
    </xdr:from>
    <xdr:ext cx="534377" cy="259045"/>
    <xdr:sp macro="" textlink="">
      <xdr:nvSpPr>
        <xdr:cNvPr id="431" name="テキスト ボックス 430"/>
        <xdr:cNvSpPr txBox="1"/>
      </xdr:nvSpPr>
      <xdr:spPr>
        <a:xfrm>
          <a:off x="6705111" y="128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6" name="直線コネクタ 455"/>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7"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58" name="直線コネクタ 457"/>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59"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0" name="直線コネクタ 459"/>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63005</xdr:rowOff>
    </xdr:from>
    <xdr:to>
      <xdr:col>55</xdr:col>
      <xdr:colOff>0</xdr:colOff>
      <xdr:row>95</xdr:row>
      <xdr:rowOff>10446</xdr:rowOff>
    </xdr:to>
    <xdr:cxnSp macro="">
      <xdr:nvCxnSpPr>
        <xdr:cNvPr id="461" name="直線コネクタ 460"/>
        <xdr:cNvCxnSpPr/>
      </xdr:nvCxnSpPr>
      <xdr:spPr>
        <a:xfrm flipV="1">
          <a:off x="9639300" y="16179305"/>
          <a:ext cx="838200" cy="1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2"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3" name="フローチャート: 判断 462"/>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10446</xdr:rowOff>
    </xdr:from>
    <xdr:to>
      <xdr:col>50</xdr:col>
      <xdr:colOff>114300</xdr:colOff>
      <xdr:row>95</xdr:row>
      <xdr:rowOff>15494</xdr:rowOff>
    </xdr:to>
    <xdr:cxnSp macro="">
      <xdr:nvCxnSpPr>
        <xdr:cNvPr id="464" name="直線コネクタ 463"/>
        <xdr:cNvCxnSpPr/>
      </xdr:nvCxnSpPr>
      <xdr:spPr>
        <a:xfrm flipV="1">
          <a:off x="8750300" y="16298196"/>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5" name="フローチャート: 判断 464"/>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66" name="テキスト ボックス 465"/>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15494</xdr:rowOff>
    </xdr:from>
    <xdr:to>
      <xdr:col>45</xdr:col>
      <xdr:colOff>177800</xdr:colOff>
      <xdr:row>96</xdr:row>
      <xdr:rowOff>84455</xdr:rowOff>
    </xdr:to>
    <xdr:cxnSp macro="">
      <xdr:nvCxnSpPr>
        <xdr:cNvPr id="467" name="直線コネクタ 466"/>
        <xdr:cNvCxnSpPr/>
      </xdr:nvCxnSpPr>
      <xdr:spPr>
        <a:xfrm flipV="1">
          <a:off x="7861300" y="16303244"/>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68" name="フローチャート: 判断 467"/>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69" name="テキスト ボックス 468"/>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19341</xdr:rowOff>
    </xdr:from>
    <xdr:to>
      <xdr:col>41</xdr:col>
      <xdr:colOff>50800</xdr:colOff>
      <xdr:row>96</xdr:row>
      <xdr:rowOff>84455</xdr:rowOff>
    </xdr:to>
    <xdr:cxnSp macro="">
      <xdr:nvCxnSpPr>
        <xdr:cNvPr id="470" name="直線コネクタ 469"/>
        <xdr:cNvCxnSpPr/>
      </xdr:nvCxnSpPr>
      <xdr:spPr>
        <a:xfrm>
          <a:off x="6972300" y="16478541"/>
          <a:ext cx="889000" cy="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1" name="フローチャート: 判断 470"/>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2" name="テキスト ボックス 471"/>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3" name="フローチャート: 判断 472"/>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4" name="テキスト ボックス 473"/>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12205</xdr:rowOff>
    </xdr:from>
    <xdr:to>
      <xdr:col>55</xdr:col>
      <xdr:colOff>50800</xdr:colOff>
      <xdr:row>94</xdr:row>
      <xdr:rowOff>113805</xdr:rowOff>
    </xdr:to>
    <xdr:sp macro="" textlink="">
      <xdr:nvSpPr>
        <xdr:cNvPr id="480" name="楕円 479"/>
        <xdr:cNvSpPr/>
      </xdr:nvSpPr>
      <xdr:spPr>
        <a:xfrm>
          <a:off x="10426700" y="161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35082</xdr:rowOff>
    </xdr:from>
    <xdr:ext cx="534377" cy="259045"/>
    <xdr:sp macro="" textlink="">
      <xdr:nvSpPr>
        <xdr:cNvPr id="481" name="土木費該当値テキスト"/>
        <xdr:cNvSpPr txBox="1"/>
      </xdr:nvSpPr>
      <xdr:spPr>
        <a:xfrm>
          <a:off x="10528300" y="159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131096</xdr:rowOff>
    </xdr:from>
    <xdr:to>
      <xdr:col>50</xdr:col>
      <xdr:colOff>165100</xdr:colOff>
      <xdr:row>95</xdr:row>
      <xdr:rowOff>61246</xdr:rowOff>
    </xdr:to>
    <xdr:sp macro="" textlink="">
      <xdr:nvSpPr>
        <xdr:cNvPr id="482" name="楕円 481"/>
        <xdr:cNvSpPr/>
      </xdr:nvSpPr>
      <xdr:spPr>
        <a:xfrm>
          <a:off x="9588500" y="162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77773</xdr:rowOff>
    </xdr:from>
    <xdr:ext cx="534377" cy="259045"/>
    <xdr:sp macro="" textlink="">
      <xdr:nvSpPr>
        <xdr:cNvPr id="483" name="テキスト ボックス 482"/>
        <xdr:cNvSpPr txBox="1"/>
      </xdr:nvSpPr>
      <xdr:spPr>
        <a:xfrm>
          <a:off x="9372111" y="160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136144</xdr:rowOff>
    </xdr:from>
    <xdr:to>
      <xdr:col>46</xdr:col>
      <xdr:colOff>38100</xdr:colOff>
      <xdr:row>95</xdr:row>
      <xdr:rowOff>66294</xdr:rowOff>
    </xdr:to>
    <xdr:sp macro="" textlink="">
      <xdr:nvSpPr>
        <xdr:cNvPr id="484" name="楕円 483"/>
        <xdr:cNvSpPr/>
      </xdr:nvSpPr>
      <xdr:spPr>
        <a:xfrm>
          <a:off x="8699500" y="162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82821</xdr:rowOff>
    </xdr:from>
    <xdr:ext cx="534377" cy="259045"/>
    <xdr:sp macro="" textlink="">
      <xdr:nvSpPr>
        <xdr:cNvPr id="485" name="テキスト ボックス 484"/>
        <xdr:cNvSpPr txBox="1"/>
      </xdr:nvSpPr>
      <xdr:spPr>
        <a:xfrm>
          <a:off x="8483111" y="160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33655</xdr:rowOff>
    </xdr:from>
    <xdr:to>
      <xdr:col>41</xdr:col>
      <xdr:colOff>101600</xdr:colOff>
      <xdr:row>96</xdr:row>
      <xdr:rowOff>135255</xdr:rowOff>
    </xdr:to>
    <xdr:sp macro="" textlink="">
      <xdr:nvSpPr>
        <xdr:cNvPr id="486" name="楕円 485"/>
        <xdr:cNvSpPr/>
      </xdr:nvSpPr>
      <xdr:spPr>
        <a:xfrm>
          <a:off x="7810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151782</xdr:rowOff>
    </xdr:from>
    <xdr:ext cx="534377" cy="259045"/>
    <xdr:sp macro="" textlink="">
      <xdr:nvSpPr>
        <xdr:cNvPr id="487" name="テキスト ボックス 486"/>
        <xdr:cNvSpPr txBox="1"/>
      </xdr:nvSpPr>
      <xdr:spPr>
        <a:xfrm>
          <a:off x="7594111" y="162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139991</xdr:rowOff>
    </xdr:from>
    <xdr:to>
      <xdr:col>36</xdr:col>
      <xdr:colOff>165100</xdr:colOff>
      <xdr:row>96</xdr:row>
      <xdr:rowOff>70141</xdr:rowOff>
    </xdr:to>
    <xdr:sp macro="" textlink="">
      <xdr:nvSpPr>
        <xdr:cNvPr id="488" name="楕円 487"/>
        <xdr:cNvSpPr/>
      </xdr:nvSpPr>
      <xdr:spPr>
        <a:xfrm>
          <a:off x="6921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86668</xdr:rowOff>
    </xdr:from>
    <xdr:ext cx="534377" cy="259045"/>
    <xdr:sp macro="" textlink="">
      <xdr:nvSpPr>
        <xdr:cNvPr id="489" name="テキスト ボックス 488"/>
        <xdr:cNvSpPr txBox="1"/>
      </xdr:nvSpPr>
      <xdr:spPr>
        <a:xfrm>
          <a:off x="6705111" y="162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6" name="テキスト ボックス 505"/>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0" name="直線コネクタ 509"/>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1"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2" name="直線コネクタ 511"/>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3"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4" name="直線コネクタ 513"/>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56718</xdr:rowOff>
    </xdr:from>
    <xdr:to>
      <xdr:col>85</xdr:col>
      <xdr:colOff>127000</xdr:colOff>
      <xdr:row>35</xdr:row>
      <xdr:rowOff>85008</xdr:rowOff>
    </xdr:to>
    <xdr:cxnSp macro="">
      <xdr:nvCxnSpPr>
        <xdr:cNvPr id="515" name="直線コネクタ 514"/>
        <xdr:cNvCxnSpPr/>
      </xdr:nvCxnSpPr>
      <xdr:spPr>
        <a:xfrm flipV="1">
          <a:off x="15481300" y="6057468"/>
          <a:ext cx="8382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6"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7" name="フローチャート: 判断 516"/>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85008</xdr:rowOff>
    </xdr:from>
    <xdr:to>
      <xdr:col>81</xdr:col>
      <xdr:colOff>50800</xdr:colOff>
      <xdr:row>35</xdr:row>
      <xdr:rowOff>129127</xdr:rowOff>
    </xdr:to>
    <xdr:cxnSp macro="">
      <xdr:nvCxnSpPr>
        <xdr:cNvPr id="518" name="直線コネクタ 517"/>
        <xdr:cNvCxnSpPr/>
      </xdr:nvCxnSpPr>
      <xdr:spPr>
        <a:xfrm flipV="1">
          <a:off x="14592300" y="6085758"/>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19" name="フローチャート: 判断 518"/>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0" name="テキスト ボックス 519"/>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129127</xdr:rowOff>
    </xdr:from>
    <xdr:to>
      <xdr:col>76</xdr:col>
      <xdr:colOff>114300</xdr:colOff>
      <xdr:row>36</xdr:row>
      <xdr:rowOff>23343</xdr:rowOff>
    </xdr:to>
    <xdr:cxnSp macro="">
      <xdr:nvCxnSpPr>
        <xdr:cNvPr id="521" name="直線コネクタ 520"/>
        <xdr:cNvCxnSpPr/>
      </xdr:nvCxnSpPr>
      <xdr:spPr>
        <a:xfrm flipV="1">
          <a:off x="13703300" y="6129877"/>
          <a:ext cx="889000" cy="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2" name="フローチャート: 判断 521"/>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3" name="テキスト ボックス 522"/>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23343</xdr:rowOff>
    </xdr:from>
    <xdr:to>
      <xdr:col>71</xdr:col>
      <xdr:colOff>177800</xdr:colOff>
      <xdr:row>36</xdr:row>
      <xdr:rowOff>51632</xdr:rowOff>
    </xdr:to>
    <xdr:cxnSp macro="">
      <xdr:nvCxnSpPr>
        <xdr:cNvPr id="524" name="直線コネクタ 523"/>
        <xdr:cNvCxnSpPr/>
      </xdr:nvCxnSpPr>
      <xdr:spPr>
        <a:xfrm flipV="1">
          <a:off x="12814300" y="6195543"/>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5" name="フローチャート: 判断 524"/>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6" name="テキスト ボックス 525"/>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7" name="フローチャート: 判断 526"/>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28" name="テキスト ボックス 527"/>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xdr:rowOff>
    </xdr:from>
    <xdr:to>
      <xdr:col>85</xdr:col>
      <xdr:colOff>177800</xdr:colOff>
      <xdr:row>35</xdr:row>
      <xdr:rowOff>107518</xdr:rowOff>
    </xdr:to>
    <xdr:sp macro="" textlink="">
      <xdr:nvSpPr>
        <xdr:cNvPr id="534" name="楕円 533"/>
        <xdr:cNvSpPr/>
      </xdr:nvSpPr>
      <xdr:spPr>
        <a:xfrm>
          <a:off x="16268700" y="60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28795</xdr:rowOff>
    </xdr:from>
    <xdr:ext cx="534377" cy="259045"/>
    <xdr:sp macro="" textlink="">
      <xdr:nvSpPr>
        <xdr:cNvPr id="535" name="消防費該当値テキスト"/>
        <xdr:cNvSpPr txBox="1"/>
      </xdr:nvSpPr>
      <xdr:spPr>
        <a:xfrm>
          <a:off x="16370300" y="58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34208</xdr:rowOff>
    </xdr:from>
    <xdr:to>
      <xdr:col>81</xdr:col>
      <xdr:colOff>101600</xdr:colOff>
      <xdr:row>35</xdr:row>
      <xdr:rowOff>135808</xdr:rowOff>
    </xdr:to>
    <xdr:sp macro="" textlink="">
      <xdr:nvSpPr>
        <xdr:cNvPr id="536" name="楕円 535"/>
        <xdr:cNvSpPr/>
      </xdr:nvSpPr>
      <xdr:spPr>
        <a:xfrm>
          <a:off x="15430500" y="60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152335</xdr:rowOff>
    </xdr:from>
    <xdr:ext cx="534377" cy="259045"/>
    <xdr:sp macro="" textlink="">
      <xdr:nvSpPr>
        <xdr:cNvPr id="537" name="テキスト ボックス 536"/>
        <xdr:cNvSpPr txBox="1"/>
      </xdr:nvSpPr>
      <xdr:spPr>
        <a:xfrm>
          <a:off x="15214111" y="58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78327</xdr:rowOff>
    </xdr:from>
    <xdr:to>
      <xdr:col>76</xdr:col>
      <xdr:colOff>165100</xdr:colOff>
      <xdr:row>36</xdr:row>
      <xdr:rowOff>8477</xdr:rowOff>
    </xdr:to>
    <xdr:sp macro="" textlink="">
      <xdr:nvSpPr>
        <xdr:cNvPr id="538" name="楕円 537"/>
        <xdr:cNvSpPr/>
      </xdr:nvSpPr>
      <xdr:spPr>
        <a:xfrm>
          <a:off x="14541500" y="60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25004</xdr:rowOff>
    </xdr:from>
    <xdr:ext cx="534377" cy="259045"/>
    <xdr:sp macro="" textlink="">
      <xdr:nvSpPr>
        <xdr:cNvPr id="539" name="テキスト ボックス 538"/>
        <xdr:cNvSpPr txBox="1"/>
      </xdr:nvSpPr>
      <xdr:spPr>
        <a:xfrm>
          <a:off x="14325111" y="58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143993</xdr:rowOff>
    </xdr:from>
    <xdr:to>
      <xdr:col>72</xdr:col>
      <xdr:colOff>38100</xdr:colOff>
      <xdr:row>36</xdr:row>
      <xdr:rowOff>74143</xdr:rowOff>
    </xdr:to>
    <xdr:sp macro="" textlink="">
      <xdr:nvSpPr>
        <xdr:cNvPr id="540" name="楕円 539"/>
        <xdr:cNvSpPr/>
      </xdr:nvSpPr>
      <xdr:spPr>
        <a:xfrm>
          <a:off x="13652500" y="61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65270</xdr:rowOff>
    </xdr:from>
    <xdr:ext cx="534377" cy="259045"/>
    <xdr:sp macro="" textlink="">
      <xdr:nvSpPr>
        <xdr:cNvPr id="541" name="テキスト ボックス 540"/>
        <xdr:cNvSpPr txBox="1"/>
      </xdr:nvSpPr>
      <xdr:spPr>
        <a:xfrm>
          <a:off x="13436111" y="62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832</xdr:rowOff>
    </xdr:from>
    <xdr:to>
      <xdr:col>67</xdr:col>
      <xdr:colOff>101600</xdr:colOff>
      <xdr:row>36</xdr:row>
      <xdr:rowOff>102432</xdr:rowOff>
    </xdr:to>
    <xdr:sp macro="" textlink="">
      <xdr:nvSpPr>
        <xdr:cNvPr id="542" name="楕円 541"/>
        <xdr:cNvSpPr/>
      </xdr:nvSpPr>
      <xdr:spPr>
        <a:xfrm>
          <a:off x="12763500" y="61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93559</xdr:rowOff>
    </xdr:from>
    <xdr:ext cx="534377" cy="259045"/>
    <xdr:sp macro="" textlink="">
      <xdr:nvSpPr>
        <xdr:cNvPr id="543" name="テキスト ボックス 542"/>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68" name="直線コネクタ 567"/>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69"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0" name="直線コネクタ 569"/>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1"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2" name="直線コネクタ 571"/>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123482</xdr:rowOff>
    </xdr:from>
    <xdr:to>
      <xdr:col>85</xdr:col>
      <xdr:colOff>127000</xdr:colOff>
      <xdr:row>57</xdr:row>
      <xdr:rowOff>132397</xdr:rowOff>
    </xdr:to>
    <xdr:cxnSp macro="">
      <xdr:nvCxnSpPr>
        <xdr:cNvPr id="573" name="直線コネクタ 572"/>
        <xdr:cNvCxnSpPr/>
      </xdr:nvCxnSpPr>
      <xdr:spPr>
        <a:xfrm>
          <a:off x="15481300" y="9896132"/>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4"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5" name="フローチャート: 判断 574"/>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123482</xdr:rowOff>
    </xdr:from>
    <xdr:to>
      <xdr:col>81</xdr:col>
      <xdr:colOff>50800</xdr:colOff>
      <xdr:row>58</xdr:row>
      <xdr:rowOff>4013</xdr:rowOff>
    </xdr:to>
    <xdr:cxnSp macro="">
      <xdr:nvCxnSpPr>
        <xdr:cNvPr id="576" name="直線コネクタ 575"/>
        <xdr:cNvCxnSpPr/>
      </xdr:nvCxnSpPr>
      <xdr:spPr>
        <a:xfrm flipV="1">
          <a:off x="14592300" y="9896132"/>
          <a:ext cx="8890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7" name="フローチャート: 判断 576"/>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78" name="テキスト ボックス 577"/>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4013</xdr:rowOff>
    </xdr:from>
    <xdr:to>
      <xdr:col>76</xdr:col>
      <xdr:colOff>114300</xdr:colOff>
      <xdr:row>58</xdr:row>
      <xdr:rowOff>47269</xdr:rowOff>
    </xdr:to>
    <xdr:cxnSp macro="">
      <xdr:nvCxnSpPr>
        <xdr:cNvPr id="579" name="直線コネクタ 578"/>
        <xdr:cNvCxnSpPr/>
      </xdr:nvCxnSpPr>
      <xdr:spPr>
        <a:xfrm flipV="1">
          <a:off x="13703300" y="9948113"/>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0" name="フローチャート: 判断 579"/>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1" name="テキスト ボックス 580"/>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47269</xdr:rowOff>
    </xdr:from>
    <xdr:to>
      <xdr:col>71</xdr:col>
      <xdr:colOff>177800</xdr:colOff>
      <xdr:row>58</xdr:row>
      <xdr:rowOff>49530</xdr:rowOff>
    </xdr:to>
    <xdr:cxnSp macro="">
      <xdr:nvCxnSpPr>
        <xdr:cNvPr id="582" name="直線コネクタ 581"/>
        <xdr:cNvCxnSpPr/>
      </xdr:nvCxnSpPr>
      <xdr:spPr>
        <a:xfrm flipV="1">
          <a:off x="12814300" y="9991369"/>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3" name="フローチャート: 判断 582"/>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4" name="テキスト ボックス 583"/>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5" name="フローチャート: 判断 584"/>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86" name="テキスト ボックス 585"/>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81597</xdr:rowOff>
    </xdr:from>
    <xdr:to>
      <xdr:col>85</xdr:col>
      <xdr:colOff>177800</xdr:colOff>
      <xdr:row>58</xdr:row>
      <xdr:rowOff>11747</xdr:rowOff>
    </xdr:to>
    <xdr:sp macro="" textlink="">
      <xdr:nvSpPr>
        <xdr:cNvPr id="592" name="楕円 591"/>
        <xdr:cNvSpPr/>
      </xdr:nvSpPr>
      <xdr:spPr>
        <a:xfrm>
          <a:off x="16268700" y="98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60024</xdr:rowOff>
    </xdr:from>
    <xdr:ext cx="534377" cy="259045"/>
    <xdr:sp macro="" textlink="">
      <xdr:nvSpPr>
        <xdr:cNvPr id="593" name="教育費該当値テキスト"/>
        <xdr:cNvSpPr txBox="1"/>
      </xdr:nvSpPr>
      <xdr:spPr>
        <a:xfrm>
          <a:off x="16370300" y="98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72682</xdr:rowOff>
    </xdr:from>
    <xdr:to>
      <xdr:col>81</xdr:col>
      <xdr:colOff>101600</xdr:colOff>
      <xdr:row>58</xdr:row>
      <xdr:rowOff>2832</xdr:rowOff>
    </xdr:to>
    <xdr:sp macro="" textlink="">
      <xdr:nvSpPr>
        <xdr:cNvPr id="594" name="楕円 593"/>
        <xdr:cNvSpPr/>
      </xdr:nvSpPr>
      <xdr:spPr>
        <a:xfrm>
          <a:off x="15430500" y="98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165409</xdr:rowOff>
    </xdr:from>
    <xdr:ext cx="534377" cy="259045"/>
    <xdr:sp macro="" textlink="">
      <xdr:nvSpPr>
        <xdr:cNvPr id="595" name="テキスト ボックス 594"/>
        <xdr:cNvSpPr txBox="1"/>
      </xdr:nvSpPr>
      <xdr:spPr>
        <a:xfrm>
          <a:off x="15214111" y="99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124663</xdr:rowOff>
    </xdr:from>
    <xdr:to>
      <xdr:col>76</xdr:col>
      <xdr:colOff>165100</xdr:colOff>
      <xdr:row>58</xdr:row>
      <xdr:rowOff>54813</xdr:rowOff>
    </xdr:to>
    <xdr:sp macro="" textlink="">
      <xdr:nvSpPr>
        <xdr:cNvPr id="596" name="楕円 595"/>
        <xdr:cNvSpPr/>
      </xdr:nvSpPr>
      <xdr:spPr>
        <a:xfrm>
          <a:off x="14541500" y="98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45940</xdr:rowOff>
    </xdr:from>
    <xdr:ext cx="534377" cy="259045"/>
    <xdr:sp macro="" textlink="">
      <xdr:nvSpPr>
        <xdr:cNvPr id="597" name="テキスト ボックス 596"/>
        <xdr:cNvSpPr txBox="1"/>
      </xdr:nvSpPr>
      <xdr:spPr>
        <a:xfrm>
          <a:off x="14325111" y="99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167919</xdr:rowOff>
    </xdr:from>
    <xdr:to>
      <xdr:col>72</xdr:col>
      <xdr:colOff>38100</xdr:colOff>
      <xdr:row>58</xdr:row>
      <xdr:rowOff>98069</xdr:rowOff>
    </xdr:to>
    <xdr:sp macro="" textlink="">
      <xdr:nvSpPr>
        <xdr:cNvPr id="598" name="楕円 597"/>
        <xdr:cNvSpPr/>
      </xdr:nvSpPr>
      <xdr:spPr>
        <a:xfrm>
          <a:off x="13652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89196</xdr:rowOff>
    </xdr:from>
    <xdr:ext cx="534377" cy="259045"/>
    <xdr:sp macro="" textlink="">
      <xdr:nvSpPr>
        <xdr:cNvPr id="599" name="テキスト ボックス 598"/>
        <xdr:cNvSpPr txBox="1"/>
      </xdr:nvSpPr>
      <xdr:spPr>
        <a:xfrm>
          <a:off x="13436111" y="100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170180</xdr:rowOff>
    </xdr:from>
    <xdr:to>
      <xdr:col>67</xdr:col>
      <xdr:colOff>101600</xdr:colOff>
      <xdr:row>58</xdr:row>
      <xdr:rowOff>100330</xdr:rowOff>
    </xdr:to>
    <xdr:sp macro="" textlink="">
      <xdr:nvSpPr>
        <xdr:cNvPr id="600" name="楕円 599"/>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91457</xdr:rowOff>
    </xdr:from>
    <xdr:ext cx="534377" cy="259045"/>
    <xdr:sp macro="" textlink="">
      <xdr:nvSpPr>
        <xdr:cNvPr id="601" name="テキスト ボックス 600"/>
        <xdr:cNvSpPr txBox="1"/>
      </xdr:nvSpPr>
      <xdr:spPr>
        <a:xfrm>
          <a:off x="12547111" y="100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3" name="直線コネクタ 622"/>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6"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7" name="直線コネクタ 626"/>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169715</xdr:rowOff>
    </xdr:from>
    <xdr:to>
      <xdr:col>85</xdr:col>
      <xdr:colOff>127000</xdr:colOff>
      <xdr:row>78</xdr:row>
      <xdr:rowOff>131150</xdr:rowOff>
    </xdr:to>
    <xdr:cxnSp macro="">
      <xdr:nvCxnSpPr>
        <xdr:cNvPr id="628" name="直線コネクタ 627"/>
        <xdr:cNvCxnSpPr/>
      </xdr:nvCxnSpPr>
      <xdr:spPr>
        <a:xfrm flipV="1">
          <a:off x="15481300" y="13371365"/>
          <a:ext cx="838200" cy="1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29"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0" name="フローチャート: 判断 629"/>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122761</xdr:rowOff>
    </xdr:from>
    <xdr:to>
      <xdr:col>81</xdr:col>
      <xdr:colOff>50800</xdr:colOff>
      <xdr:row>78</xdr:row>
      <xdr:rowOff>131150</xdr:rowOff>
    </xdr:to>
    <xdr:cxnSp macro="">
      <xdr:nvCxnSpPr>
        <xdr:cNvPr id="631" name="直線コネクタ 630"/>
        <xdr:cNvCxnSpPr/>
      </xdr:nvCxnSpPr>
      <xdr:spPr>
        <a:xfrm>
          <a:off x="14592300" y="13495861"/>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2" name="フローチャート: 判断 631"/>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3" name="テキスト ボックス 632"/>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120428</xdr:rowOff>
    </xdr:from>
    <xdr:to>
      <xdr:col>76</xdr:col>
      <xdr:colOff>114300</xdr:colOff>
      <xdr:row>78</xdr:row>
      <xdr:rowOff>122761</xdr:rowOff>
    </xdr:to>
    <xdr:cxnSp macro="">
      <xdr:nvCxnSpPr>
        <xdr:cNvPr id="634" name="直線コネクタ 633"/>
        <xdr:cNvCxnSpPr/>
      </xdr:nvCxnSpPr>
      <xdr:spPr>
        <a:xfrm>
          <a:off x="13703300" y="13493528"/>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5" name="フローチャート: 判断 634"/>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6" name="テキスト ボックス 635"/>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170790</xdr:rowOff>
    </xdr:from>
    <xdr:to>
      <xdr:col>71</xdr:col>
      <xdr:colOff>177800</xdr:colOff>
      <xdr:row>78</xdr:row>
      <xdr:rowOff>120428</xdr:rowOff>
    </xdr:to>
    <xdr:cxnSp macro="">
      <xdr:nvCxnSpPr>
        <xdr:cNvPr id="637" name="直線コネクタ 636"/>
        <xdr:cNvCxnSpPr/>
      </xdr:nvCxnSpPr>
      <xdr:spPr>
        <a:xfrm>
          <a:off x="12814300" y="13372440"/>
          <a:ext cx="889000" cy="1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38" name="フローチャート: 判断 637"/>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39" name="テキスト ボックス 638"/>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0" name="フローチャート: 判断 639"/>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1" name="テキスト ボックス 640"/>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118915</xdr:rowOff>
    </xdr:from>
    <xdr:to>
      <xdr:col>85</xdr:col>
      <xdr:colOff>177800</xdr:colOff>
      <xdr:row>78</xdr:row>
      <xdr:rowOff>49065</xdr:rowOff>
    </xdr:to>
    <xdr:sp macro="" textlink="">
      <xdr:nvSpPr>
        <xdr:cNvPr id="647" name="楕円 646"/>
        <xdr:cNvSpPr/>
      </xdr:nvSpPr>
      <xdr:spPr>
        <a:xfrm>
          <a:off x="16268700" y="133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141792</xdr:rowOff>
    </xdr:from>
    <xdr:ext cx="469744" cy="259045"/>
    <xdr:sp macro="" textlink="">
      <xdr:nvSpPr>
        <xdr:cNvPr id="648" name="災害復旧費該当値テキスト"/>
        <xdr:cNvSpPr txBox="1"/>
      </xdr:nvSpPr>
      <xdr:spPr>
        <a:xfrm>
          <a:off x="16370300" y="1317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80350</xdr:rowOff>
    </xdr:from>
    <xdr:to>
      <xdr:col>81</xdr:col>
      <xdr:colOff>101600</xdr:colOff>
      <xdr:row>79</xdr:row>
      <xdr:rowOff>10500</xdr:rowOff>
    </xdr:to>
    <xdr:sp macro="" textlink="">
      <xdr:nvSpPr>
        <xdr:cNvPr id="649" name="楕円 648"/>
        <xdr:cNvSpPr/>
      </xdr:nvSpPr>
      <xdr:spPr>
        <a:xfrm>
          <a:off x="15430500" y="13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1627</xdr:rowOff>
    </xdr:from>
    <xdr:ext cx="378565" cy="259045"/>
    <xdr:sp macro="" textlink="">
      <xdr:nvSpPr>
        <xdr:cNvPr id="650" name="テキスト ボックス 649"/>
        <xdr:cNvSpPr txBox="1"/>
      </xdr:nvSpPr>
      <xdr:spPr>
        <a:xfrm>
          <a:off x="15292017" y="1354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71961</xdr:rowOff>
    </xdr:from>
    <xdr:to>
      <xdr:col>76</xdr:col>
      <xdr:colOff>165100</xdr:colOff>
      <xdr:row>79</xdr:row>
      <xdr:rowOff>2111</xdr:rowOff>
    </xdr:to>
    <xdr:sp macro="" textlink="">
      <xdr:nvSpPr>
        <xdr:cNvPr id="651" name="楕円 650"/>
        <xdr:cNvSpPr/>
      </xdr:nvSpPr>
      <xdr:spPr>
        <a:xfrm>
          <a:off x="14541500" y="1344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164688</xdr:rowOff>
    </xdr:from>
    <xdr:ext cx="378565" cy="259045"/>
    <xdr:sp macro="" textlink="">
      <xdr:nvSpPr>
        <xdr:cNvPr id="652" name="テキスト ボックス 651"/>
        <xdr:cNvSpPr txBox="1"/>
      </xdr:nvSpPr>
      <xdr:spPr>
        <a:xfrm>
          <a:off x="14403017" y="13537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69628</xdr:rowOff>
    </xdr:from>
    <xdr:to>
      <xdr:col>72</xdr:col>
      <xdr:colOff>38100</xdr:colOff>
      <xdr:row>78</xdr:row>
      <xdr:rowOff>171228</xdr:rowOff>
    </xdr:to>
    <xdr:sp macro="" textlink="">
      <xdr:nvSpPr>
        <xdr:cNvPr id="653" name="楕円 652"/>
        <xdr:cNvSpPr/>
      </xdr:nvSpPr>
      <xdr:spPr>
        <a:xfrm>
          <a:off x="13652500" y="134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162355</xdr:rowOff>
    </xdr:from>
    <xdr:ext cx="378565" cy="259045"/>
    <xdr:sp macro="" textlink="">
      <xdr:nvSpPr>
        <xdr:cNvPr id="654" name="テキスト ボックス 653"/>
        <xdr:cNvSpPr txBox="1"/>
      </xdr:nvSpPr>
      <xdr:spPr>
        <a:xfrm>
          <a:off x="13514017" y="1353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119990</xdr:rowOff>
    </xdr:from>
    <xdr:to>
      <xdr:col>67</xdr:col>
      <xdr:colOff>101600</xdr:colOff>
      <xdr:row>78</xdr:row>
      <xdr:rowOff>50140</xdr:rowOff>
    </xdr:to>
    <xdr:sp macro="" textlink="">
      <xdr:nvSpPr>
        <xdr:cNvPr id="655" name="楕円 654"/>
        <xdr:cNvSpPr/>
      </xdr:nvSpPr>
      <xdr:spPr>
        <a:xfrm>
          <a:off x="127635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66667</xdr:rowOff>
    </xdr:from>
    <xdr:ext cx="469744" cy="259045"/>
    <xdr:sp macro="" textlink="">
      <xdr:nvSpPr>
        <xdr:cNvPr id="656" name="テキスト ボックス 655"/>
        <xdr:cNvSpPr txBox="1"/>
      </xdr:nvSpPr>
      <xdr:spPr>
        <a:xfrm>
          <a:off x="12579428" y="130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2" name="直線コネクタ 681"/>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3"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4" name="直線コネクタ 683"/>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5"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6" name="直線コネクタ 685"/>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26608</xdr:rowOff>
    </xdr:from>
    <xdr:to>
      <xdr:col>85</xdr:col>
      <xdr:colOff>127000</xdr:colOff>
      <xdr:row>94</xdr:row>
      <xdr:rowOff>39247</xdr:rowOff>
    </xdr:to>
    <xdr:cxnSp macro="">
      <xdr:nvCxnSpPr>
        <xdr:cNvPr id="687" name="直線コネクタ 686"/>
        <xdr:cNvCxnSpPr/>
      </xdr:nvCxnSpPr>
      <xdr:spPr>
        <a:xfrm flipV="1">
          <a:off x="15481300" y="16142908"/>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88"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89" name="フローチャート: 判断 688"/>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39247</xdr:rowOff>
    </xdr:from>
    <xdr:to>
      <xdr:col>81</xdr:col>
      <xdr:colOff>50800</xdr:colOff>
      <xdr:row>95</xdr:row>
      <xdr:rowOff>16632</xdr:rowOff>
    </xdr:to>
    <xdr:cxnSp macro="">
      <xdr:nvCxnSpPr>
        <xdr:cNvPr id="690" name="直線コネクタ 689"/>
        <xdr:cNvCxnSpPr/>
      </xdr:nvCxnSpPr>
      <xdr:spPr>
        <a:xfrm flipV="1">
          <a:off x="14592300" y="16155547"/>
          <a:ext cx="889000" cy="1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1" name="フローチャート: 判断 690"/>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2" name="テキスト ボックス 691"/>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16632</xdr:rowOff>
    </xdr:from>
    <xdr:to>
      <xdr:col>76</xdr:col>
      <xdr:colOff>114300</xdr:colOff>
      <xdr:row>95</xdr:row>
      <xdr:rowOff>42072</xdr:rowOff>
    </xdr:to>
    <xdr:cxnSp macro="">
      <xdr:nvCxnSpPr>
        <xdr:cNvPr id="693" name="直線コネクタ 692"/>
        <xdr:cNvCxnSpPr/>
      </xdr:nvCxnSpPr>
      <xdr:spPr>
        <a:xfrm flipV="1">
          <a:off x="13703300" y="16304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4" name="フローチャート: 判断 693"/>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5" name="テキスト ボックス 694"/>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42072</xdr:rowOff>
    </xdr:from>
    <xdr:to>
      <xdr:col>71</xdr:col>
      <xdr:colOff>177800</xdr:colOff>
      <xdr:row>95</xdr:row>
      <xdr:rowOff>51558</xdr:rowOff>
    </xdr:to>
    <xdr:cxnSp macro="">
      <xdr:nvCxnSpPr>
        <xdr:cNvPr id="696" name="直線コネクタ 695"/>
        <xdr:cNvCxnSpPr/>
      </xdr:nvCxnSpPr>
      <xdr:spPr>
        <a:xfrm flipV="1">
          <a:off x="12814300" y="16329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7" name="フローチャート: 判断 696"/>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698" name="テキスト ボックス 697"/>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699" name="フローチャート: 判断 698"/>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0" name="テキスト ボックス 699"/>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147258</xdr:rowOff>
    </xdr:from>
    <xdr:to>
      <xdr:col>85</xdr:col>
      <xdr:colOff>177800</xdr:colOff>
      <xdr:row>94</xdr:row>
      <xdr:rowOff>77408</xdr:rowOff>
    </xdr:to>
    <xdr:sp macro="" textlink="">
      <xdr:nvSpPr>
        <xdr:cNvPr id="706" name="楕円 705"/>
        <xdr:cNvSpPr/>
      </xdr:nvSpPr>
      <xdr:spPr>
        <a:xfrm>
          <a:off x="16268700" y="160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170135</xdr:rowOff>
    </xdr:from>
    <xdr:ext cx="534377" cy="259045"/>
    <xdr:sp macro="" textlink="">
      <xdr:nvSpPr>
        <xdr:cNvPr id="707" name="公債費該当値テキスト"/>
        <xdr:cNvSpPr txBox="1"/>
      </xdr:nvSpPr>
      <xdr:spPr>
        <a:xfrm>
          <a:off x="16370300" y="1594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159897</xdr:rowOff>
    </xdr:from>
    <xdr:to>
      <xdr:col>81</xdr:col>
      <xdr:colOff>101600</xdr:colOff>
      <xdr:row>94</xdr:row>
      <xdr:rowOff>90047</xdr:rowOff>
    </xdr:to>
    <xdr:sp macro="" textlink="">
      <xdr:nvSpPr>
        <xdr:cNvPr id="708" name="楕円 707"/>
        <xdr:cNvSpPr/>
      </xdr:nvSpPr>
      <xdr:spPr>
        <a:xfrm>
          <a:off x="15430500" y="161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106574</xdr:rowOff>
    </xdr:from>
    <xdr:ext cx="534377" cy="259045"/>
    <xdr:sp macro="" textlink="">
      <xdr:nvSpPr>
        <xdr:cNvPr id="709" name="テキスト ボックス 708"/>
        <xdr:cNvSpPr txBox="1"/>
      </xdr:nvSpPr>
      <xdr:spPr>
        <a:xfrm>
          <a:off x="15214111" y="158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137282</xdr:rowOff>
    </xdr:from>
    <xdr:to>
      <xdr:col>76</xdr:col>
      <xdr:colOff>165100</xdr:colOff>
      <xdr:row>95</xdr:row>
      <xdr:rowOff>67432</xdr:rowOff>
    </xdr:to>
    <xdr:sp macro="" textlink="">
      <xdr:nvSpPr>
        <xdr:cNvPr id="710" name="楕円 709"/>
        <xdr:cNvSpPr/>
      </xdr:nvSpPr>
      <xdr:spPr>
        <a:xfrm>
          <a:off x="14541500" y="162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83959</xdr:rowOff>
    </xdr:from>
    <xdr:ext cx="534377" cy="259045"/>
    <xdr:sp macro="" textlink="">
      <xdr:nvSpPr>
        <xdr:cNvPr id="711" name="テキスト ボックス 710"/>
        <xdr:cNvSpPr txBox="1"/>
      </xdr:nvSpPr>
      <xdr:spPr>
        <a:xfrm>
          <a:off x="14325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162722</xdr:rowOff>
    </xdr:from>
    <xdr:to>
      <xdr:col>72</xdr:col>
      <xdr:colOff>38100</xdr:colOff>
      <xdr:row>95</xdr:row>
      <xdr:rowOff>92872</xdr:rowOff>
    </xdr:to>
    <xdr:sp macro="" textlink="">
      <xdr:nvSpPr>
        <xdr:cNvPr id="712" name="楕円 711"/>
        <xdr:cNvSpPr/>
      </xdr:nvSpPr>
      <xdr:spPr>
        <a:xfrm>
          <a:off x="13652500" y="16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109399</xdr:rowOff>
    </xdr:from>
    <xdr:ext cx="534377" cy="259045"/>
    <xdr:sp macro="" textlink="">
      <xdr:nvSpPr>
        <xdr:cNvPr id="713" name="テキスト ボックス 712"/>
        <xdr:cNvSpPr txBox="1"/>
      </xdr:nvSpPr>
      <xdr:spPr>
        <a:xfrm>
          <a:off x="13436111" y="160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758</xdr:rowOff>
    </xdr:from>
    <xdr:to>
      <xdr:col>67</xdr:col>
      <xdr:colOff>101600</xdr:colOff>
      <xdr:row>95</xdr:row>
      <xdr:rowOff>102358</xdr:rowOff>
    </xdr:to>
    <xdr:sp macro="" textlink="">
      <xdr:nvSpPr>
        <xdr:cNvPr id="714" name="楕円 713"/>
        <xdr:cNvSpPr/>
      </xdr:nvSpPr>
      <xdr:spPr>
        <a:xfrm>
          <a:off x="127635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118885</xdr:rowOff>
    </xdr:from>
    <xdr:ext cx="534377" cy="259045"/>
    <xdr:sp macro="" textlink="">
      <xdr:nvSpPr>
        <xdr:cNvPr id="715" name="テキスト ボックス 714"/>
        <xdr:cNvSpPr txBox="1"/>
      </xdr:nvSpPr>
      <xdr:spPr>
        <a:xfrm>
          <a:off x="12547111" y="160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7" name="直線コネクタ 736"/>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38"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0"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1" name="直線コネクタ 740"/>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3"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4" name="フローチャート: 判断 743"/>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6" name="フローチャート: 判断 745"/>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7" name="テキスト ボックス 746"/>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49" name="フローチャート: 判断 748"/>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0" name="テキスト ボックス 749"/>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2" name="フローチャート: 判断 751"/>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3" name="テキスト ボックス 752"/>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4" name="フローチャート: 判断 753"/>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5" name="テキスト ボックス 754"/>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2"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192,969</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25,368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円上回った。これは子育て世帯等臨時特別支援事業の</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76,427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28,738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円上回った。これは二酸化炭素排出抑制対策事業補助金</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31,777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14,582</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地域総合整備資金貸付の皆増と野遊び</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SDG</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ｓ事業、大館能代空港運賃助成事業</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64,026</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18,403</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回った。これは</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道路メンテナンス</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事業の増加によるものである。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6,187</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3,693</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円上回った。これは農業施設災害復旧事業の皆増と林業施設・公共土木施設災害復旧事業の増加によるものである。</a:t>
          </a:r>
          <a:endPar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大館市病院事業経営改革プランや下水道事業経営戦略に基づく優先度を踏まえた計画的な整備事業の実施により公営企業の経営改善、職員定員適正化計画や大館市公共施設等総合管理計画に基づく経常経費の見直しなどを行い、歳出の抑制を図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基金残高の標準財政規模比は前年度から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し、依然一桁台の低い水準である。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災害復旧費の繰越事業が皆増した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ため、繰越すべき財源が前年度から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。これにより実質収支は前年度から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し、標準財政規模に占める割合は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実質単年度収支は積立金取崩し額が前年度から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百万円増加、繰上償還金が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したこと等により</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となり、標準財政規模比は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5.18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物価高騰の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影響により、今後の歳入見通しが厳しくなることが見込まれるため、歳出予算の見直し等による財源確保を通じて、財政調整基金残高及び実質収支額を確保していく。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病院事業会計は赤字で</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、一般会計の黒字額が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影響で、全体として黒字幅が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縮小</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医療情報システム更新等の資産の増加や委託料の増加に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より赤字となった。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水道事業会計は、水道料金収入</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が減少したものの、普通交付税額と臨時財政対策債発行可能額</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の減により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が大幅に減少したこと</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により標準財政規模比</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一般会計は、普通交付税の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により黒字額が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国民健康保険特別会計は、加入者の減少に伴う国民健康保険</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の減少により黒字額が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今後も各会計で事務事業の見直し等を図り黒字の確保に努め、病院事業では大館市病院事業経営改革プランに基づき経営改善を図る。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44600264</v>
      </c>
      <c r="BO4" s="371"/>
      <c r="BP4" s="371"/>
      <c r="BQ4" s="371"/>
      <c r="BR4" s="371"/>
      <c r="BS4" s="371"/>
      <c r="BT4" s="371"/>
      <c r="BU4" s="372"/>
      <c r="BV4" s="370">
        <v>46966198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v>
      </c>
      <c r="CU4" s="377"/>
      <c r="CV4" s="377"/>
      <c r="CW4" s="377"/>
      <c r="CX4" s="377"/>
      <c r="CY4" s="377"/>
      <c r="CZ4" s="377"/>
      <c r="DA4" s="378"/>
      <c r="DB4" s="376">
        <v>9.6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42547884</v>
      </c>
      <c r="BO5" s="408"/>
      <c r="BP5" s="408"/>
      <c r="BQ5" s="408"/>
      <c r="BR5" s="408"/>
      <c r="BS5" s="408"/>
      <c r="BT5" s="408"/>
      <c r="BU5" s="409"/>
      <c r="BV5" s="407">
        <v>44631079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94.2</v>
      </c>
      <c r="CU5" s="405"/>
      <c r="CV5" s="405"/>
      <c r="CW5" s="405"/>
      <c r="CX5" s="405"/>
      <c r="CY5" s="405"/>
      <c r="CZ5" s="405"/>
      <c r="DA5" s="406"/>
      <c r="DB5" s="404">
        <v>90.9</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2052380</v>
      </c>
      <c r="BO6" s="408"/>
      <c r="BP6" s="408"/>
      <c r="BQ6" s="408"/>
      <c r="BR6" s="408"/>
      <c r="BS6" s="408"/>
      <c r="BT6" s="408"/>
      <c r="BU6" s="409"/>
      <c r="BV6" s="407">
        <v>2335119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95.4</v>
      </c>
      <c r="CU6" s="445"/>
      <c r="CV6" s="445"/>
      <c r="CW6" s="445"/>
      <c r="CX6" s="445"/>
      <c r="CY6" s="445"/>
      <c r="CZ6" s="445"/>
      <c r="DA6" s="446"/>
      <c r="DB6" s="444">
        <v>95.1</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300205</v>
      </c>
      <c r="BO7" s="408"/>
      <c r="BP7" s="408"/>
      <c r="BQ7" s="408"/>
      <c r="BR7" s="408"/>
      <c r="BS7" s="408"/>
      <c r="BT7" s="408"/>
      <c r="BU7" s="409"/>
      <c r="BV7" s="407">
        <v>172469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21837166</v>
      </c>
      <c r="CU7" s="408"/>
      <c r="CV7" s="408"/>
      <c r="CW7" s="408"/>
      <c r="CX7" s="408"/>
      <c r="CY7" s="408"/>
      <c r="CZ7" s="408"/>
      <c r="DA7" s="409"/>
      <c r="DB7" s="407">
        <v>22505831</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1752175</v>
      </c>
      <c r="BO8" s="408"/>
      <c r="BP8" s="408"/>
      <c r="BQ8" s="408"/>
      <c r="BR8" s="408"/>
      <c r="BS8" s="408"/>
      <c r="BT8" s="408"/>
      <c r="BU8" s="409"/>
      <c r="BV8" s="407">
        <v>2162650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0.42</v>
      </c>
      <c r="CU8" s="448"/>
      <c r="CV8" s="448"/>
      <c r="CW8" s="448"/>
      <c r="CX8" s="448"/>
      <c r="CY8" s="448"/>
      <c r="CZ8" s="448"/>
      <c r="DA8" s="449"/>
      <c r="DB8" s="447">
        <v>0.42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69237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-410475</v>
      </c>
      <c r="BO9" s="408"/>
      <c r="BP9" s="408"/>
      <c r="BQ9" s="408"/>
      <c r="BR9" s="408"/>
      <c r="BS9" s="408"/>
      <c r="BT9" s="408"/>
      <c r="BU9" s="409"/>
      <c r="BV9" s="407">
        <v>330673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11.6</v>
      </c>
      <c r="CU9" s="405"/>
      <c r="CV9" s="405"/>
      <c r="CW9" s="405"/>
      <c r="CX9" s="405"/>
      <c r="CY9" s="405"/>
      <c r="CZ9" s="405"/>
      <c r="DA9" s="406"/>
      <c r="DB9" s="404">
        <v>11.6</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74175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949855</v>
      </c>
      <c r="BO10" s="408"/>
      <c r="BP10" s="408"/>
      <c r="BQ10" s="408"/>
      <c r="BR10" s="408"/>
      <c r="BS10" s="408"/>
      <c r="BT10" s="408"/>
      <c r="BU10" s="409"/>
      <c r="BV10" s="407">
        <v>878035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400000</v>
      </c>
      <c r="BO11" s="408"/>
      <c r="BP11" s="408"/>
      <c r="BQ11" s="408"/>
      <c r="BR11" s="408"/>
      <c r="BS11" s="408"/>
      <c r="BT11" s="408"/>
      <c r="BU11" s="409"/>
      <c r="BV11" s="407">
        <v>479867</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68083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1181211</v>
      </c>
      <c r="BO12" s="408"/>
      <c r="BP12" s="408"/>
      <c r="BQ12" s="408"/>
      <c r="BR12" s="408"/>
      <c r="BS12" s="408"/>
      <c r="BT12" s="408"/>
      <c r="BU12" s="409"/>
      <c r="BV12" s="407">
        <v>771567</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67703</v>
      </c>
      <c r="S13" s="492"/>
      <c r="T13" s="492"/>
      <c r="U13" s="492"/>
      <c r="V13" s="493"/>
      <c r="W13" s="423" t="s">
        <v>141</v>
      </c>
      <c r="X13" s="424"/>
      <c r="Y13" s="424"/>
      <c r="Z13" s="424"/>
      <c r="AA13" s="424"/>
      <c r="AB13" s="414"/>
      <c r="AC13" s="458">
        <v>2025</v>
      </c>
      <c r="AD13" s="459"/>
      <c r="AE13" s="459"/>
      <c r="AF13" s="459"/>
      <c r="AG13" s="501"/>
      <c r="AH13" s="458">
        <v>2379</v>
      </c>
      <c r="AI13" s="459"/>
      <c r="AJ13" s="459"/>
      <c r="AK13" s="459"/>
      <c r="AL13" s="460"/>
      <c r="AM13" s="436" t="s">
        <v>142</v>
      </c>
      <c r="AN13" s="437"/>
      <c r="AO13" s="437"/>
      <c r="AP13" s="437"/>
      <c r="AQ13" s="437"/>
      <c r="AR13" s="437"/>
      <c r="AS13" s="437"/>
      <c r="AT13" s="438"/>
      <c r="AU13" s="439" t="s">
        <v>127</v>
      </c>
      <c r="AV13" s="440"/>
      <c r="AW13" s="440"/>
      <c r="AX13" s="440"/>
      <c r="AY13" s="441" t="s">
        <v>143</v>
      </c>
      <c r="AZ13" s="442"/>
      <c r="BA13" s="442"/>
      <c r="BB13" s="442"/>
      <c r="BC13" s="442"/>
      <c r="BD13" s="442"/>
      <c r="BE13" s="442"/>
      <c r="BF13" s="442"/>
      <c r="BG13" s="442"/>
      <c r="BH13" s="442"/>
      <c r="BI13" s="442"/>
      <c r="BJ13" s="442"/>
      <c r="BK13" s="442"/>
      <c r="BL13" s="442"/>
      <c r="BM13" s="443"/>
      <c r="BN13" s="407">
        <v>-241831</v>
      </c>
      <c r="BO13" s="408"/>
      <c r="BP13" s="408"/>
      <c r="BQ13" s="408"/>
      <c r="BR13" s="408"/>
      <c r="BS13" s="408"/>
      <c r="BT13" s="408"/>
      <c r="BU13" s="409"/>
      <c r="BV13" s="407">
        <v>917008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8.8000000000000007</v>
      </c>
      <c r="CU13" s="405"/>
      <c r="CV13" s="405"/>
      <c r="CW13" s="405"/>
      <c r="CX13" s="405"/>
      <c r="CY13" s="405"/>
      <c r="CZ13" s="405"/>
      <c r="DA13" s="406"/>
      <c r="DB13" s="404">
        <v>8.1999999999999993</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69293</v>
      </c>
      <c r="S14" s="492"/>
      <c r="T14" s="492"/>
      <c r="U14" s="492"/>
      <c r="V14" s="493"/>
      <c r="W14" s="397"/>
      <c r="X14" s="398"/>
      <c r="Y14" s="398"/>
      <c r="Z14" s="398"/>
      <c r="AA14" s="398"/>
      <c r="AB14" s="387"/>
      <c r="AC14" s="494">
        <v>6.2</v>
      </c>
      <c r="AD14" s="495"/>
      <c r="AE14" s="495"/>
      <c r="AF14" s="495"/>
      <c r="AG14" s="496"/>
      <c r="AH14" s="494">
        <v>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78.3</v>
      </c>
      <c r="CU14" s="506"/>
      <c r="CV14" s="506"/>
      <c r="CW14" s="506"/>
      <c r="CX14" s="506"/>
      <c r="CY14" s="506"/>
      <c r="CZ14" s="506"/>
      <c r="DA14" s="507"/>
      <c r="DB14" s="505">
        <v>82.2</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68900</v>
      </c>
      <c r="S15" s="492"/>
      <c r="T15" s="492"/>
      <c r="U15" s="492"/>
      <c r="V15" s="493"/>
      <c r="W15" s="423" t="s">
        <v>148</v>
      </c>
      <c r="X15" s="424"/>
      <c r="Y15" s="424"/>
      <c r="Z15" s="424"/>
      <c r="AA15" s="424"/>
      <c r="AB15" s="414"/>
      <c r="AC15" s="458">
        <v>9371</v>
      </c>
      <c r="AD15" s="459"/>
      <c r="AE15" s="459"/>
      <c r="AF15" s="459"/>
      <c r="AG15" s="501"/>
      <c r="AH15" s="458">
        <v>9571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8257534</v>
      </c>
      <c r="BO15" s="371"/>
      <c r="BP15" s="371"/>
      <c r="BQ15" s="371"/>
      <c r="BR15" s="371"/>
      <c r="BS15" s="371"/>
      <c r="BT15" s="371"/>
      <c r="BU15" s="372"/>
      <c r="BV15" s="370">
        <v>7853534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28.9</v>
      </c>
      <c r="AD16" s="495"/>
      <c r="AE16" s="495"/>
      <c r="AF16" s="495"/>
      <c r="AG16" s="496"/>
      <c r="AH16" s="494">
        <v>28.2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19472128</v>
      </c>
      <c r="BO16" s="408"/>
      <c r="BP16" s="408"/>
      <c r="BQ16" s="408"/>
      <c r="BR16" s="408"/>
      <c r="BS16" s="408"/>
      <c r="BT16" s="408"/>
      <c r="BU16" s="409"/>
      <c r="BV16" s="407">
        <v>19494267</v>
      </c>
      <c r="BW16" s="408"/>
      <c r="BX16" s="408"/>
      <c r="BY16" s="408"/>
      <c r="BZ16" s="408"/>
      <c r="CA16" s="408"/>
      <c r="CB16" s="408"/>
      <c r="CC16" s="409"/>
      <c r="CD16" s="194"/>
      <c r="CE16" s="521" t="s">
        <v>154</v>
      </c>
      <c r="CF16" s="521"/>
      <c r="CG16" s="521"/>
      <c r="CH16" s="521"/>
      <c r="CI16" s="521"/>
      <c r="CJ16" s="521"/>
      <c r="CK16" s="521"/>
      <c r="CL16" s="521"/>
      <c r="CM16" s="521"/>
      <c r="CN16" s="521"/>
      <c r="CO16" s="521"/>
      <c r="CP16" s="521"/>
      <c r="CQ16" s="521"/>
      <c r="CR16" s="521"/>
      <c r="CS16" s="522"/>
      <c r="CT16" s="404">
        <v>2.5</v>
      </c>
      <c r="CU16" s="405"/>
      <c r="CV16" s="405"/>
      <c r="CW16" s="405"/>
      <c r="CX16" s="405"/>
      <c r="CY16" s="405"/>
      <c r="CZ16" s="405"/>
      <c r="DA16" s="406"/>
      <c r="DB16" s="404">
        <v>1.4</v>
      </c>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152</v>
      </c>
      <c r="S17" s="514"/>
      <c r="T17" s="514"/>
      <c r="U17" s="514"/>
      <c r="V17" s="515"/>
      <c r="W17" s="423" t="s">
        <v>156</v>
      </c>
      <c r="X17" s="424"/>
      <c r="Y17" s="424"/>
      <c r="Z17" s="424"/>
      <c r="AA17" s="424"/>
      <c r="AB17" s="414"/>
      <c r="AC17" s="458">
        <v>21046</v>
      </c>
      <c r="AD17" s="459"/>
      <c r="AE17" s="459"/>
      <c r="AF17" s="459"/>
      <c r="AG17" s="501"/>
      <c r="AH17" s="458">
        <v>21994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10353806</v>
      </c>
      <c r="BO17" s="408"/>
      <c r="BP17" s="408"/>
      <c r="BQ17" s="408"/>
      <c r="BR17" s="408"/>
      <c r="BS17" s="408"/>
      <c r="BT17" s="408"/>
      <c r="BU17" s="409"/>
      <c r="BV17" s="407">
        <v>9838328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913.22</v>
      </c>
      <c r="M18" s="531"/>
      <c r="N18" s="531"/>
      <c r="O18" s="531"/>
      <c r="P18" s="531"/>
      <c r="Q18" s="531"/>
      <c r="R18" s="532"/>
      <c r="S18" s="532"/>
      <c r="T18" s="532"/>
      <c r="U18" s="532"/>
      <c r="V18" s="533"/>
      <c r="W18" s="425"/>
      <c r="X18" s="426"/>
      <c r="Y18" s="426"/>
      <c r="Z18" s="426"/>
      <c r="AA18" s="426"/>
      <c r="AB18" s="417"/>
      <c r="AC18" s="534">
        <v>64.900000000000006</v>
      </c>
      <c r="AD18" s="535"/>
      <c r="AE18" s="535"/>
      <c r="AF18" s="535"/>
      <c r="AG18" s="536"/>
      <c r="AH18" s="534">
        <v>64.8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20812393</v>
      </c>
      <c r="BO18" s="408"/>
      <c r="BP18" s="408"/>
      <c r="BQ18" s="408"/>
      <c r="BR18" s="408"/>
      <c r="BS18" s="408"/>
      <c r="BT18" s="408"/>
      <c r="BU18" s="409"/>
      <c r="BV18" s="407">
        <v>21076040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76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29287651</v>
      </c>
      <c r="BO19" s="408"/>
      <c r="BP19" s="408"/>
      <c r="BQ19" s="408"/>
      <c r="BR19" s="408"/>
      <c r="BS19" s="408"/>
      <c r="BT19" s="408"/>
      <c r="BU19" s="409"/>
      <c r="BV19" s="407">
        <v>29237667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28044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30763252</v>
      </c>
      <c r="BO22" s="371"/>
      <c r="BP22" s="371"/>
      <c r="BQ22" s="371"/>
      <c r="BR22" s="371"/>
      <c r="BS22" s="371"/>
      <c r="BT22" s="371"/>
      <c r="BU22" s="372"/>
      <c r="BV22" s="370">
        <v>32121609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20446174</v>
      </c>
      <c r="BO23" s="408"/>
      <c r="BP23" s="408"/>
      <c r="BQ23" s="408"/>
      <c r="BR23" s="408"/>
      <c r="BS23" s="408"/>
      <c r="BT23" s="408"/>
      <c r="BU23" s="409"/>
      <c r="BV23" s="407">
        <v>22050275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8520</v>
      </c>
      <c r="R24" s="459"/>
      <c r="S24" s="459"/>
      <c r="T24" s="459"/>
      <c r="U24" s="459"/>
      <c r="V24" s="501"/>
      <c r="W24" s="553"/>
      <c r="X24" s="554"/>
      <c r="Y24" s="555"/>
      <c r="Z24" s="457" t="s">
        <v>173</v>
      </c>
      <c r="AA24" s="437"/>
      <c r="AB24" s="437"/>
      <c r="AC24" s="437"/>
      <c r="AD24" s="437"/>
      <c r="AE24" s="437"/>
      <c r="AF24" s="437"/>
      <c r="AG24" s="438"/>
      <c r="AH24" s="458">
        <v>663</v>
      </c>
      <c r="AI24" s="459"/>
      <c r="AJ24" s="459"/>
      <c r="AK24" s="459"/>
      <c r="AL24" s="501"/>
      <c r="AM24" s="458">
        <v>2066571</v>
      </c>
      <c r="AN24" s="459"/>
      <c r="AO24" s="459"/>
      <c r="AP24" s="459"/>
      <c r="AQ24" s="459"/>
      <c r="AR24" s="501"/>
      <c r="AS24" s="458">
        <v>3117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17496440</v>
      </c>
      <c r="BO24" s="408"/>
      <c r="BP24" s="408"/>
      <c r="BQ24" s="408"/>
      <c r="BR24" s="408"/>
      <c r="BS24" s="408"/>
      <c r="BT24" s="408"/>
      <c r="BU24" s="409"/>
      <c r="BV24" s="407">
        <v>17881587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2</v>
      </c>
      <c r="M25" s="459"/>
      <c r="N25" s="459"/>
      <c r="O25" s="459"/>
      <c r="P25" s="501"/>
      <c r="Q25" s="458">
        <v>6760</v>
      </c>
      <c r="R25" s="459"/>
      <c r="S25" s="459"/>
      <c r="T25" s="459"/>
      <c r="U25" s="459"/>
      <c r="V25" s="501"/>
      <c r="W25" s="553"/>
      <c r="X25" s="554"/>
      <c r="Y25" s="555"/>
      <c r="Z25" s="457" t="s">
        <v>176</v>
      </c>
      <c r="AA25" s="437"/>
      <c r="AB25" s="437"/>
      <c r="AC25" s="437"/>
      <c r="AD25" s="437"/>
      <c r="AE25" s="437"/>
      <c r="AF25" s="437"/>
      <c r="AG25" s="438"/>
      <c r="AH25" s="458">
        <v>124</v>
      </c>
      <c r="AI25" s="459"/>
      <c r="AJ25" s="459"/>
      <c r="AK25" s="459"/>
      <c r="AL25" s="501"/>
      <c r="AM25" s="458">
        <v>353524</v>
      </c>
      <c r="AN25" s="459"/>
      <c r="AO25" s="459"/>
      <c r="AP25" s="459"/>
      <c r="AQ25" s="459"/>
      <c r="AR25" s="501"/>
      <c r="AS25" s="458">
        <v>2851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10258672</v>
      </c>
      <c r="BO25" s="371"/>
      <c r="BP25" s="371"/>
      <c r="BQ25" s="371"/>
      <c r="BR25" s="371"/>
      <c r="BS25" s="371"/>
      <c r="BT25" s="371"/>
      <c r="BU25" s="372"/>
      <c r="BV25" s="370">
        <v>10977630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5720</v>
      </c>
      <c r="R26" s="459"/>
      <c r="S26" s="459"/>
      <c r="T26" s="459"/>
      <c r="U26" s="459"/>
      <c r="V26" s="501"/>
      <c r="W26" s="553"/>
      <c r="X26" s="554"/>
      <c r="Y26" s="555"/>
      <c r="Z26" s="457" t="s">
        <v>179</v>
      </c>
      <c r="AA26" s="559"/>
      <c r="AB26" s="559"/>
      <c r="AC26" s="559"/>
      <c r="AD26" s="559"/>
      <c r="AE26" s="559"/>
      <c r="AF26" s="559"/>
      <c r="AG26" s="560"/>
      <c r="AH26" s="458">
        <v>29</v>
      </c>
      <c r="AI26" s="459"/>
      <c r="AJ26" s="459"/>
      <c r="AK26" s="459"/>
      <c r="AL26" s="501"/>
      <c r="AM26" s="458">
        <v>95555</v>
      </c>
      <c r="AN26" s="459"/>
      <c r="AO26" s="459"/>
      <c r="AP26" s="459"/>
      <c r="AQ26" s="459"/>
      <c r="AR26" s="501"/>
      <c r="AS26" s="458">
        <v>3295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4120</v>
      </c>
      <c r="R27" s="459"/>
      <c r="S27" s="459"/>
      <c r="T27" s="459"/>
      <c r="U27" s="459"/>
      <c r="V27" s="501"/>
      <c r="W27" s="553"/>
      <c r="X27" s="554"/>
      <c r="Y27" s="555"/>
      <c r="Z27" s="457" t="s">
        <v>182</v>
      </c>
      <c r="AA27" s="437"/>
      <c r="AB27" s="437"/>
      <c r="AC27" s="437"/>
      <c r="AD27" s="437"/>
      <c r="AE27" s="437"/>
      <c r="AF27" s="437"/>
      <c r="AG27" s="438"/>
      <c r="AH27" s="458">
        <v>2</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952728</v>
      </c>
      <c r="BO27" s="527"/>
      <c r="BP27" s="527"/>
      <c r="BQ27" s="527"/>
      <c r="BR27" s="527"/>
      <c r="BS27" s="527"/>
      <c r="BT27" s="527"/>
      <c r="BU27" s="528"/>
      <c r="BV27" s="526">
        <v>941606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3750</v>
      </c>
      <c r="R28" s="459"/>
      <c r="S28" s="459"/>
      <c r="T28" s="459"/>
      <c r="U28" s="459"/>
      <c r="V28" s="501"/>
      <c r="W28" s="553"/>
      <c r="X28" s="554"/>
      <c r="Y28" s="555"/>
      <c r="Z28" s="457" t="s">
        <v>186</v>
      </c>
      <c r="AA28" s="437"/>
      <c r="AB28" s="437"/>
      <c r="AC28" s="437"/>
      <c r="AD28" s="437"/>
      <c r="AE28" s="437"/>
      <c r="AF28" s="437"/>
      <c r="AG28" s="438"/>
      <c r="AH28" s="458" t="s">
        <v>187</v>
      </c>
      <c r="AI28" s="459"/>
      <c r="AJ28" s="459"/>
      <c r="AK28" s="459"/>
      <c r="AL28" s="501"/>
      <c r="AM28" s="458" t="s">
        <v>131</v>
      </c>
      <c r="AN28" s="459"/>
      <c r="AO28" s="459"/>
      <c r="AP28" s="459"/>
      <c r="AQ28" s="459"/>
      <c r="AR28" s="501"/>
      <c r="AS28" s="458" t="s">
        <v>187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1122331</v>
      </c>
      <c r="BO28" s="371"/>
      <c r="BP28" s="371"/>
      <c r="BQ28" s="371"/>
      <c r="BR28" s="371"/>
      <c r="BS28" s="371"/>
      <c r="BT28" s="371"/>
      <c r="BU28" s="372"/>
      <c r="BV28" s="370">
        <v>1353687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24</v>
      </c>
      <c r="M29" s="459"/>
      <c r="N29" s="459"/>
      <c r="O29" s="459"/>
      <c r="P29" s="501"/>
      <c r="Q29" s="458">
        <v>3570</v>
      </c>
      <c r="R29" s="459"/>
      <c r="S29" s="459"/>
      <c r="T29" s="459"/>
      <c r="U29" s="459"/>
      <c r="V29" s="501"/>
      <c r="W29" s="556"/>
      <c r="X29" s="557"/>
      <c r="Y29" s="558"/>
      <c r="Z29" s="457" t="s">
        <v>190</v>
      </c>
      <c r="AA29" s="437"/>
      <c r="AB29" s="437"/>
      <c r="AC29" s="437"/>
      <c r="AD29" s="437"/>
      <c r="AE29" s="437"/>
      <c r="AF29" s="437"/>
      <c r="AG29" s="438"/>
      <c r="AH29" s="458">
        <v>665</v>
      </c>
      <c r="AI29" s="459"/>
      <c r="AJ29" s="459"/>
      <c r="AK29" s="459"/>
      <c r="AL29" s="501"/>
      <c r="AM29" s="458">
        <v>2074503</v>
      </c>
      <c r="AN29" s="459"/>
      <c r="AO29" s="459"/>
      <c r="AP29" s="459"/>
      <c r="AQ29" s="459"/>
      <c r="AR29" s="501"/>
      <c r="AS29" s="458">
        <v>3120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696306</v>
      </c>
      <c r="BO29" s="408"/>
      <c r="BP29" s="408"/>
      <c r="BQ29" s="408"/>
      <c r="BR29" s="408"/>
      <c r="BS29" s="408"/>
      <c r="BT29" s="408"/>
      <c r="BU29" s="409"/>
      <c r="BV29" s="407">
        <v>696303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5019332</v>
      </c>
      <c r="BO30" s="527"/>
      <c r="BP30" s="527"/>
      <c r="BQ30" s="527"/>
      <c r="BR30" s="527"/>
      <c r="BS30" s="527"/>
      <c r="BT30" s="527"/>
      <c r="BU30" s="528"/>
      <c r="BV30" s="526">
        <v>5857381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8</v>
      </c>
      <c r="V34" s="597"/>
      <c r="W34" s="598" t="str">
        <f>IF('各会計、関係団体の財政状況及び健全化判断比率'!B28="","",'各会計、関係団体の財政状況及び健全化判断比率'!B28)</f>
        <v>大館市国民健康保険特別会計</v>
      </c>
      <c r="X34" s="598"/>
      <c r="Y34" s="598"/>
      <c r="Z34" s="598"/>
      <c r="AA34" s="598"/>
      <c r="AB34" s="598"/>
      <c r="AC34" s="598"/>
      <c r="AD34" s="598"/>
      <c r="AE34" s="598"/>
      <c r="AF34" s="598"/>
      <c r="AG34" s="598"/>
      <c r="AH34" s="598"/>
      <c r="AI34" s="598"/>
      <c r="AJ34" s="598"/>
      <c r="AK34" s="598"/>
      <c r="AL34" s="181"/>
      <c r="AM34" s="597">
        <f>IF(AO34="","",MAX(C34:D43,U34:V43)+1)</f>
        <v>12</v>
      </c>
      <c r="AN34" s="597"/>
      <c r="AO34" s="598" t="str">
        <f>IF('各会計、関係団体の財政状況及び健全化判断比率'!B32="","",'各会計、関係団体の財政状況及び健全化判断比率'!B32)</f>
        <v>大館市水道事業会計</v>
      </c>
      <c r="AP34" s="598"/>
      <c r="AQ34" s="598"/>
      <c r="AR34" s="598"/>
      <c r="AS34" s="598"/>
      <c r="AT34" s="598"/>
      <c r="AU34" s="598"/>
      <c r="AV34" s="598"/>
      <c r="AW34" s="598"/>
      <c r="AX34" s="598"/>
      <c r="AY34" s="598"/>
      <c r="AZ34" s="598"/>
      <c r="BA34" s="598"/>
      <c r="BB34" s="598"/>
      <c r="BC34" s="598"/>
      <c r="BD34" s="181"/>
      <c r="BE34" s="597">
        <f>IF(BG34="","",MAX(C34:D43,U34:V43,AM34:AN43)+1)</f>
        <v>16</v>
      </c>
      <c r="BF34" s="597"/>
      <c r="BG34" s="598" t="str">
        <f>IF('各会計、関係団体の財政状況及び健全化判断比率'!B36="","",'各会計、関係団体の財政状況及び健全化判断比率'!B36)</f>
        <v>大館市公設総合地方卸売市場特別会計</v>
      </c>
      <c r="BH34" s="598"/>
      <c r="BI34" s="598"/>
      <c r="BJ34" s="598"/>
      <c r="BK34" s="598"/>
      <c r="BL34" s="598"/>
      <c r="BM34" s="598"/>
      <c r="BN34" s="598"/>
      <c r="BO34" s="598"/>
      <c r="BP34" s="598"/>
      <c r="BQ34" s="598"/>
      <c r="BR34" s="598"/>
      <c r="BS34" s="598"/>
      <c r="BT34" s="598"/>
      <c r="BU34" s="598"/>
      <c r="BV34" s="181"/>
      <c r="BW34" s="597">
        <f>IF(BY34="","",MAX(C34:D43,U34:V43,AM34:AN43,BE34:BF43)+1)</f>
        <v>19</v>
      </c>
      <c r="BX34" s="597"/>
      <c r="BY34" s="598" t="str">
        <f>IF('各会計、関係団体の財政状況及び健全化判断比率'!B68="","",'各会計、関係団体の財政状況及び健全化判断比率'!B68)</f>
        <v>秋田県市町村総合事務組合（一般会計）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24</v>
      </c>
      <c r="CP34" s="597"/>
      <c r="CQ34" s="598" t="str">
        <f>IF('各会計、関係団体の財政状況及び健全化判断比率'!BS7="","",'各会計、関係団体の財政状況及び健全化判断比率'!BS7)</f>
        <v>県北環境保全センター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大館市小規模水道等事業特別会計</v>
      </c>
      <c r="F35" s="598"/>
      <c r="G35" s="598"/>
      <c r="H35" s="598"/>
      <c r="I35" s="598"/>
      <c r="J35" s="598"/>
      <c r="K35" s="598"/>
      <c r="L35" s="598"/>
      <c r="M35" s="598"/>
      <c r="N35" s="598"/>
      <c r="O35" s="598"/>
      <c r="P35" s="598"/>
      <c r="Q35" s="598"/>
      <c r="R35" s="598"/>
      <c r="S35" s="598"/>
      <c r="T35" s="181"/>
      <c r="U35" s="597">
        <f>IF(W35="","",U34+1)</f>
        <v>9</v>
      </c>
      <c r="V35" s="597"/>
      <c r="W35" s="598" t="str">
        <f>IF('各会計、関係団体の財政状況及び健全化判断比率'!B29="","",'各会計、関係団体の財政状況及び健全化判断比率'!B29)</f>
        <v>大館市後期高齢者医療特別会計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13</v>
      </c>
      <c r="AN35" s="597"/>
      <c r="AO35" s="598" t="str">
        <f>IF('各会計、関係団体の財政状況及び健全化判断比率'!B33="","",'各会計、関係団体の財政状況及び健全化判断比率'!B33)</f>
        <v>大館市工業用水道事業会計</v>
      </c>
      <c r="AP35" s="598"/>
      <c r="AQ35" s="598"/>
      <c r="AR35" s="598"/>
      <c r="AS35" s="598"/>
      <c r="AT35" s="598"/>
      <c r="AU35" s="598"/>
      <c r="AV35" s="598"/>
      <c r="AW35" s="598"/>
      <c r="AX35" s="598"/>
      <c r="AY35" s="598"/>
      <c r="AZ35" s="598"/>
      <c r="BA35" s="598"/>
      <c r="BB35" s="598"/>
      <c r="BC35" s="598"/>
      <c r="BD35" s="181"/>
      <c r="BE35" s="597">
        <f t="shared" ref="BE35:BE43" si="1">IF(BG35="","",BE34+1)</f>
        <v>17</v>
      </c>
      <c r="BF35" s="597"/>
      <c r="BG35" s="598" t="str">
        <f>IF('各会計、関係団体の財政状況及び健全化判断比率'!B37="","",'各会計、関係団体の財政状況及び健全化判断比率'!B37)</f>
        <v>大館市農業集落排水事業特別会計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20</v>
      </c>
      <c r="BX35" s="597"/>
      <c r="BY35" s="598" t="str">
        <f>IF('各会計、関係団体の財政状況及び健全化判断比率'!B69="","",'各会計、関係団体の財政状況及び健全化判断比率'!B69)</f>
        <v>秋田県市町村総合事務組合（交通災害共済事業等特別会計）</v>
      </c>
      <c r="BZ35" s="598"/>
      <c r="CA35" s="598"/>
      <c r="CB35" s="598"/>
      <c r="CC35" s="598"/>
      <c r="CD35" s="598"/>
      <c r="CE35" s="598"/>
      <c r="CF35" s="598"/>
      <c r="CG35" s="598"/>
      <c r="CH35" s="598"/>
      <c r="CI35" s="598"/>
      <c r="CJ35" s="598"/>
      <c r="CK35" s="598"/>
      <c r="CL35" s="598"/>
      <c r="CM35" s="598"/>
      <c r="CN35" s="181"/>
      <c r="CO35" s="597">
        <f t="shared" ref="CO35:CO43" si="3">IF(CQ35="","",CO34+1)</f>
        <v>25</v>
      </c>
      <c r="CP35" s="597"/>
      <c r="CQ35" s="598" t="str">
        <f>IF('各会計、関係団体の財政状況及び健全化判断比率'!BS8="","",'各会計、関係団体の財政状況及び健全化判断比率'!BS8)</f>
        <v>大館市文教振興事業団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大館市休日夜間急患センター特別会計</v>
      </c>
      <c r="F36" s="598"/>
      <c r="G36" s="598"/>
      <c r="H36" s="598"/>
      <c r="I36" s="598"/>
      <c r="J36" s="598"/>
      <c r="K36" s="598"/>
      <c r="L36" s="598"/>
      <c r="M36" s="598"/>
      <c r="N36" s="598"/>
      <c r="O36" s="598"/>
      <c r="P36" s="598"/>
      <c r="Q36" s="598"/>
      <c r="R36" s="598"/>
      <c r="S36" s="598"/>
      <c r="T36" s="181"/>
      <c r="U36" s="597">
        <f t="shared" ref="U36:U43" si="4">IF(W36="","",U35+1)</f>
        <v>10</v>
      </c>
      <c r="V36" s="597"/>
      <c r="W36" s="598" t="str">
        <f>IF('各会計、関係団体の財政状況及び健全化判断比率'!B30="","",'各会計、関係団体の財政状況及び健全化判断比率'!B30)</f>
        <v>大館市介護保険特別会計</v>
      </c>
      <c r="X36" s="598"/>
      <c r="Y36" s="598"/>
      <c r="Z36" s="598"/>
      <c r="AA36" s="598"/>
      <c r="AB36" s="598"/>
      <c r="AC36" s="598"/>
      <c r="AD36" s="598"/>
      <c r="AE36" s="598"/>
      <c r="AF36" s="598"/>
      <c r="AG36" s="598"/>
      <c r="AH36" s="598"/>
      <c r="AI36" s="598"/>
      <c r="AJ36" s="598"/>
      <c r="AK36" s="598"/>
      <c r="AL36" s="181"/>
      <c r="AM36" s="597">
        <f t="shared" si="0"/>
        <v>14</v>
      </c>
      <c r="AN36" s="597"/>
      <c r="AO36" s="598" t="str">
        <f>IF('各会計、関係団体の財政状況及び健全化判断比率'!B34="","",'各会計、関係団体の財政状況及び健全化判断比率'!B34)</f>
        <v>大館市下水道事業会計</v>
      </c>
      <c r="AP36" s="598"/>
      <c r="AQ36" s="598"/>
      <c r="AR36" s="598"/>
      <c r="AS36" s="598"/>
      <c r="AT36" s="598"/>
      <c r="AU36" s="598"/>
      <c r="AV36" s="598"/>
      <c r="AW36" s="598"/>
      <c r="AX36" s="598"/>
      <c r="AY36" s="598"/>
      <c r="AZ36" s="598"/>
      <c r="BA36" s="598"/>
      <c r="BB36" s="598"/>
      <c r="BC36" s="598"/>
      <c r="BD36" s="181"/>
      <c r="BE36" s="597">
        <f t="shared" si="1"/>
        <v>18</v>
      </c>
      <c r="BF36" s="597"/>
      <c r="BG36" s="598" t="str">
        <f>IF('各会計、関係団体の財政状況及び健全化判断比率'!B38="","",'各会計、関係団体の財政状況及び健全化判断比率'!B38)</f>
        <v>大館市戸別浄化槽整備事業特別会計</v>
      </c>
      <c r="BH36" s="598"/>
      <c r="BI36" s="598"/>
      <c r="BJ36" s="598"/>
      <c r="BK36" s="598"/>
      <c r="BL36" s="598"/>
      <c r="BM36" s="598"/>
      <c r="BN36" s="598"/>
      <c r="BO36" s="598"/>
      <c r="BP36" s="598"/>
      <c r="BQ36" s="598"/>
      <c r="BR36" s="598"/>
      <c r="BS36" s="598"/>
      <c r="BT36" s="598"/>
      <c r="BU36" s="598"/>
      <c r="BV36" s="181"/>
      <c r="BW36" s="597">
        <f t="shared" si="2"/>
        <v>21</v>
      </c>
      <c r="BX36" s="597"/>
      <c r="BY36" s="598" t="str">
        <f>IF('各会計、関係団体の財政状況及び健全化判断比率'!B70="","",'各会計、関係団体の財政状況及び健全化判断比率'!B70)</f>
        <v>秋田県市町村会館管理組合（一般会計）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f>IF(E37="","",C36+1)</f>
        <v>4</v>
      </c>
      <c r="D37" s="597"/>
      <c r="E37" s="598" t="str">
        <f>IF('各会計、関係団体の財政状況及び健全化判断比率'!B10="","",'各会計、関係団体の財政状況及び健全化判断比率'!B10)</f>
        <v>大館市温泉開発特別会計</v>
      </c>
      <c r="F37" s="598"/>
      <c r="G37" s="598"/>
      <c r="H37" s="598"/>
      <c r="I37" s="598"/>
      <c r="J37" s="598"/>
      <c r="K37" s="598"/>
      <c r="L37" s="598"/>
      <c r="M37" s="598"/>
      <c r="N37" s="598"/>
      <c r="O37" s="598"/>
      <c r="P37" s="598"/>
      <c r="Q37" s="598"/>
      <c r="R37" s="598"/>
      <c r="S37" s="598"/>
      <c r="T37" s="181"/>
      <c r="U37" s="597">
        <f t="shared" si="4"/>
        <v>11</v>
      </c>
      <c r="V37" s="597"/>
      <c r="W37" s="598" t="str">
        <f>IF('各会計、関係団体の財政状況及び健全化判断比率'!B31="","",'各会計、関係団体の財政状況及び健全化判断比率'!B31)</f>
        <v>大館市介護サービス事業特別会計</v>
      </c>
      <c r="X37" s="598"/>
      <c r="Y37" s="598"/>
      <c r="Z37" s="598"/>
      <c r="AA37" s="598"/>
      <c r="AB37" s="598"/>
      <c r="AC37" s="598"/>
      <c r="AD37" s="598"/>
      <c r="AE37" s="598"/>
      <c r="AF37" s="598"/>
      <c r="AG37" s="598"/>
      <c r="AH37" s="598"/>
      <c r="AI37" s="598"/>
      <c r="AJ37" s="598"/>
      <c r="AK37" s="598"/>
      <c r="AL37" s="181"/>
      <c r="AM37" s="597">
        <f t="shared" si="0"/>
        <v>15</v>
      </c>
      <c r="AN37" s="597"/>
      <c r="AO37" s="598" t="str">
        <f>IF('各会計、関係団体の財政状況及び健全化判断比率'!B35="","",'各会計、関係団体の財政状況及び健全化判断比率'!B35)</f>
        <v>大館市病院事業会計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22</v>
      </c>
      <c r="BX37" s="597"/>
      <c r="BY37" s="598" t="str">
        <f>IF('各会計、関係団体の財政状況及び健全化判断比率'!B71="","",'各会計、関係団体の財政状況及び健全化判断比率'!B71)</f>
        <v>秋田県後期高齢者医療広域連合（一般会計）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f t="shared" ref="C38:C43" si="5">IF(E38="","",C37+1)</f>
        <v>5</v>
      </c>
      <c r="D38" s="597"/>
      <c r="E38" s="598" t="str">
        <f>IF('各会計、関係団体の財政状況及び健全化判断比率'!B11="","",'各会計、関係団体の財政状況及び健全化判断比率'!B11)</f>
        <v>大館市奨学資金特別会計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23</v>
      </c>
      <c r="BX38" s="597"/>
      <c r="BY38" s="598" t="str">
        <f>IF('各会計、関係団体の財政状況及び健全化判断比率'!B72="","",'各会計、関係団体の財政状況及び健全化判断比率'!B72)</f>
        <v>秋田県後期高齢者医療広域連合（後期高齢者医療特別会計）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f t="shared" si="5"/>
        <v>6</v>
      </c>
      <c r="D39" s="597"/>
      <c r="E39" s="598" t="str">
        <f>IF('各会計、関係団体の財政状況及び健全化判断比率'!B12="","",'各会計、関係団体の財政状況及び健全化判断比率'!B12)</f>
        <v>大館市都市計画事業特別会計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f t="shared" si="5"/>
        <v>7</v>
      </c>
      <c r="D40" s="597"/>
      <c r="E40" s="598" t="str">
        <f>IF('各会計、関係団体の財政状況及び健全化判断比率'!B13="","",'各会計、関係団体の財政状況及び健全化判断比率'!B13)</f>
        <v>大館市土地取得特別会計</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Wa6iIsisWlB8wace8YogipP5/HcUCDZRuXhMp8pcF2nthZIteRICNx1K+ZKHKmoFE4EtCl/rMVdspOqT3Y7WzA==" saltValue="HrkI9JMvhZpSLxQSzVcCr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1" t="s">
        <v>573</v>
      </c>
      <c r="D34" s="1151"/>
      <c r="E34" s="1152"/>
      <c r="F34" s="32" t="s">
        <v>574</v>
      </c>
      <c r="G34" s="33" t="s">
        <v>575</v>
      </c>
      <c r="H34" s="33">
        <v>0</v>
      </c>
      <c r="I34" s="33" t="s">
        <v>576</v>
      </c>
      <c r="J34" s="34" t="s">
        <v>577</v>
      </c>
      <c r="K34" s="22"/>
      <c r="L34" s="22"/>
      <c r="M34" s="22"/>
      <c r="N34" s="22"/>
      <c r="O34" s="22"/>
      <c r="P34" s="22"/>
    </row>
    <row r="35" spans="1:16" ht="39" customHeight="1">
      <c r="A35" s="22"/>
      <c r="B35" s="35"/>
      <c r="C35" s="1145" t="s">
        <v>578</v>
      </c>
      <c r="D35" s="1146"/>
      <c r="E35" s="1147"/>
      <c r="F35" s="36">
        <v>10.039999999999999</v>
      </c>
      <c r="G35" s="37">
        <v>10.6</v>
      </c>
      <c r="H35" s="37">
        <v>10.34</v>
      </c>
      <c r="I35" s="37">
        <v>11.01</v>
      </c>
      <c r="J35" s="38">
        <v>11.84</v>
      </c>
      <c r="K35" s="22"/>
      <c r="L35" s="22"/>
      <c r="M35" s="22"/>
      <c r="N35" s="22"/>
      <c r="O35" s="22"/>
      <c r="P35" s="22"/>
    </row>
    <row r="36" spans="1:16" ht="39" customHeight="1">
      <c r="A36" s="22"/>
      <c r="B36" s="35"/>
      <c r="C36" s="1145" t="s">
        <v>579</v>
      </c>
      <c r="D36" s="1146"/>
      <c r="E36" s="1147"/>
      <c r="F36" s="36">
        <v>5.19</v>
      </c>
      <c r="G36" s="37">
        <v>8.19</v>
      </c>
      <c r="H36" s="37">
        <v>8.3000000000000007</v>
      </c>
      <c r="I36" s="37">
        <v>9.57</v>
      </c>
      <c r="J36" s="38">
        <v>7.97</v>
      </c>
      <c r="K36" s="22"/>
      <c r="L36" s="22"/>
      <c r="M36" s="22"/>
      <c r="N36" s="22"/>
      <c r="O36" s="22"/>
      <c r="P36" s="22"/>
    </row>
    <row r="37" spans="1:16" ht="39" customHeight="1">
      <c r="A37" s="22"/>
      <c r="B37" s="35"/>
      <c r="C37" s="1145" t="s">
        <v>580</v>
      </c>
      <c r="D37" s="1146"/>
      <c r="E37" s="1147"/>
      <c r="F37" s="36">
        <v>2.36</v>
      </c>
      <c r="G37" s="37">
        <v>1.57</v>
      </c>
      <c r="H37" s="37">
        <v>1.48</v>
      </c>
      <c r="I37" s="37">
        <v>1.98</v>
      </c>
      <c r="J37" s="38">
        <v>1.88</v>
      </c>
      <c r="K37" s="22"/>
      <c r="L37" s="22"/>
      <c r="M37" s="22"/>
      <c r="N37" s="22"/>
      <c r="O37" s="22"/>
      <c r="P37" s="22"/>
    </row>
    <row r="38" spans="1:16" ht="39" customHeight="1">
      <c r="A38" s="22"/>
      <c r="B38" s="35"/>
      <c r="C38" s="1145" t="s">
        <v>581</v>
      </c>
      <c r="D38" s="1146"/>
      <c r="E38" s="1147"/>
      <c r="F38" s="36">
        <v>0.53</v>
      </c>
      <c r="G38" s="37">
        <v>0.63</v>
      </c>
      <c r="H38" s="37">
        <v>0.71</v>
      </c>
      <c r="I38" s="37">
        <v>0.79</v>
      </c>
      <c r="J38" s="38">
        <v>0.79</v>
      </c>
      <c r="K38" s="22"/>
      <c r="L38" s="22"/>
      <c r="M38" s="22"/>
      <c r="N38" s="22"/>
      <c r="O38" s="22"/>
      <c r="P38" s="22"/>
    </row>
    <row r="39" spans="1:16" ht="39" customHeight="1">
      <c r="A39" s="22"/>
      <c r="B39" s="35"/>
      <c r="C39" s="1145" t="s">
        <v>582</v>
      </c>
      <c r="D39" s="1146"/>
      <c r="E39" s="1147"/>
      <c r="F39" s="36">
        <v>0.93</v>
      </c>
      <c r="G39" s="37">
        <v>0.88</v>
      </c>
      <c r="H39" s="37">
        <v>0.68</v>
      </c>
      <c r="I39" s="37">
        <v>1.1599999999999999</v>
      </c>
      <c r="J39" s="38">
        <v>0.64</v>
      </c>
      <c r="K39" s="22"/>
      <c r="L39" s="22"/>
      <c r="M39" s="22"/>
      <c r="N39" s="22"/>
      <c r="O39" s="22"/>
      <c r="P39" s="22"/>
    </row>
    <row r="40" spans="1:16" ht="39" customHeight="1">
      <c r="A40" s="22"/>
      <c r="B40" s="35"/>
      <c r="C40" s="1145" t="s">
        <v>583</v>
      </c>
      <c r="D40" s="1146"/>
      <c r="E40" s="1147"/>
      <c r="F40" s="36">
        <v>1.1599999999999999</v>
      </c>
      <c r="G40" s="37">
        <v>1.01</v>
      </c>
      <c r="H40" s="37">
        <v>0.65</v>
      </c>
      <c r="I40" s="37">
        <v>0.36</v>
      </c>
      <c r="J40" s="38">
        <v>0.46</v>
      </c>
      <c r="K40" s="22"/>
      <c r="L40" s="22"/>
      <c r="M40" s="22"/>
      <c r="N40" s="22"/>
      <c r="O40" s="22"/>
      <c r="P40" s="22"/>
    </row>
    <row r="41" spans="1:16" ht="39" customHeight="1">
      <c r="A41" s="22"/>
      <c r="B41" s="35"/>
      <c r="C41" s="1145" t="s">
        <v>584</v>
      </c>
      <c r="D41" s="1146"/>
      <c r="E41" s="1147"/>
      <c r="F41" s="36">
        <v>0</v>
      </c>
      <c r="G41" s="37">
        <v>0.01</v>
      </c>
      <c r="H41" s="37">
        <v>0.01</v>
      </c>
      <c r="I41" s="37">
        <v>0.01</v>
      </c>
      <c r="J41" s="38">
        <v>0.02</v>
      </c>
      <c r="K41" s="22"/>
      <c r="L41" s="22"/>
      <c r="M41" s="22"/>
      <c r="N41" s="22"/>
      <c r="O41" s="22"/>
      <c r="P41" s="22"/>
    </row>
    <row r="42" spans="1:16" ht="39" customHeight="1">
      <c r="A42" s="22"/>
      <c r="B42" s="39"/>
      <c r="C42" s="1145" t="s">
        <v>585</v>
      </c>
      <c r="D42" s="1146"/>
      <c r="E42" s="1147"/>
      <c r="F42" s="36" t="s">
        <v>524</v>
      </c>
      <c r="G42" s="37" t="s">
        <v>524</v>
      </c>
      <c r="H42" s="37" t="s">
        <v>524</v>
      </c>
      <c r="I42" s="37" t="s">
        <v>524</v>
      </c>
      <c r="J42" s="38" t="s">
        <v>524</v>
      </c>
      <c r="K42" s="22"/>
      <c r="L42" s="22"/>
      <c r="M42" s="22"/>
      <c r="N42" s="22"/>
      <c r="O42" s="22"/>
      <c r="P42" s="22"/>
    </row>
    <row r="43" spans="1:16" ht="39" customHeight="1" thickBot="1">
      <c r="A43" s="22"/>
      <c r="B43" s="40"/>
      <c r="C43" s="1148" t="s">
        <v>586</v>
      </c>
      <c r="D43" s="1149"/>
      <c r="E43" s="1150"/>
      <c r="F43" s="41">
        <v>0.08</v>
      </c>
      <c r="G43" s="42">
        <v>7.0000000000000007E-2</v>
      </c>
      <c r="H43" s="42">
        <v>0.05</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Nh7+GBy47MmcH5glLbbUtFhoRCRTPGJneUUvQoTdfv267WyZQVg0z1RoXORtXBU6i/S8FBMXBTdzCtXUcmQGpA==" saltValue="24edg7ax1DHEzosUFmte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53" t="s">
        <v>11</v>
      </c>
      <c r="C45" s="1154"/>
      <c r="D45" s="58"/>
      <c r="E45" s="1159" t="s">
        <v>12</v>
      </c>
      <c r="F45" s="1159"/>
      <c r="G45" s="1159"/>
      <c r="H45" s="1159"/>
      <c r="I45" s="1159"/>
      <c r="J45" s="1160"/>
      <c r="K45" s="59">
        <v>3261</v>
      </c>
      <c r="L45" s="60">
        <v>3254</v>
      </c>
      <c r="M45" s="60">
        <v>3313</v>
      </c>
      <c r="N45" s="60">
        <v>3411</v>
      </c>
      <c r="O45" s="61">
        <v>3476</v>
      </c>
      <c r="P45" s="48"/>
      <c r="Q45" s="48"/>
      <c r="R45" s="48"/>
      <c r="S45" s="48"/>
      <c r="T45" s="48"/>
      <c r="U45" s="48"/>
    </row>
    <row r="46" spans="1:21" ht="30.75" customHeight="1">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c r="A48" s="48"/>
      <c r="B48" s="1155"/>
      <c r="C48" s="1156"/>
      <c r="D48" s="62"/>
      <c r="E48" s="1161" t="s">
        <v>15</v>
      </c>
      <c r="F48" s="1161"/>
      <c r="G48" s="1161"/>
      <c r="H48" s="1161"/>
      <c r="I48" s="1161"/>
      <c r="J48" s="1162"/>
      <c r="K48" s="63">
        <v>1536</v>
      </c>
      <c r="L48" s="64">
        <v>1504</v>
      </c>
      <c r="M48" s="64">
        <v>1467</v>
      </c>
      <c r="N48" s="64">
        <v>1461</v>
      </c>
      <c r="O48" s="65">
        <v>1529</v>
      </c>
      <c r="P48" s="48"/>
      <c r="Q48" s="48"/>
      <c r="R48" s="48"/>
      <c r="S48" s="48"/>
      <c r="T48" s="48"/>
      <c r="U48" s="48"/>
    </row>
    <row r="49" spans="1:21" ht="30.75" customHeight="1">
      <c r="A49" s="48"/>
      <c r="B49" s="1155"/>
      <c r="C49" s="1156"/>
      <c r="D49" s="62"/>
      <c r="E49" s="1161" t="s">
        <v>16</v>
      </c>
      <c r="F49" s="1161"/>
      <c r="G49" s="1161"/>
      <c r="H49" s="1161"/>
      <c r="I49" s="1161"/>
      <c r="J49" s="1162"/>
      <c r="K49" s="63" t="s">
        <v>524</v>
      </c>
      <c r="L49" s="64" t="s">
        <v>524</v>
      </c>
      <c r="M49" s="64" t="s">
        <v>524</v>
      </c>
      <c r="N49" s="64" t="s">
        <v>524</v>
      </c>
      <c r="O49" s="65" t="s">
        <v>524</v>
      </c>
      <c r="P49" s="48"/>
      <c r="Q49" s="48"/>
      <c r="R49" s="48"/>
      <c r="S49" s="48"/>
      <c r="T49" s="48"/>
      <c r="U49" s="48"/>
    </row>
    <row r="50" spans="1:21" ht="30.75" customHeight="1">
      <c r="A50" s="48"/>
      <c r="B50" s="1155"/>
      <c r="C50" s="1156"/>
      <c r="D50" s="62"/>
      <c r="E50" s="1161" t="s">
        <v>17</v>
      </c>
      <c r="F50" s="1161"/>
      <c r="G50" s="1161"/>
      <c r="H50" s="1161"/>
      <c r="I50" s="1161"/>
      <c r="J50" s="1162"/>
      <c r="K50" s="63">
        <v>201</v>
      </c>
      <c r="L50" s="64">
        <v>199</v>
      </c>
      <c r="M50" s="64">
        <v>71</v>
      </c>
      <c r="N50" s="64">
        <v>7</v>
      </c>
      <c r="O50" s="65">
        <v>238</v>
      </c>
      <c r="P50" s="48"/>
      <c r="Q50" s="48"/>
      <c r="R50" s="48"/>
      <c r="S50" s="48"/>
      <c r="T50" s="48"/>
      <c r="U50" s="48"/>
    </row>
    <row r="51" spans="1:21" ht="30.75" customHeight="1">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c r="A52" s="48"/>
      <c r="B52" s="1163" t="s">
        <v>19</v>
      </c>
      <c r="C52" s="1164"/>
      <c r="D52" s="66"/>
      <c r="E52" s="1161" t="s">
        <v>20</v>
      </c>
      <c r="F52" s="1161"/>
      <c r="G52" s="1161"/>
      <c r="H52" s="1161"/>
      <c r="I52" s="1161"/>
      <c r="J52" s="1162"/>
      <c r="K52" s="63">
        <v>3367</v>
      </c>
      <c r="L52" s="64">
        <v>3377</v>
      </c>
      <c r="M52" s="64">
        <v>3380</v>
      </c>
      <c r="N52" s="64">
        <v>3287</v>
      </c>
      <c r="O52" s="65">
        <v>3276</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1631</v>
      </c>
      <c r="L53" s="69">
        <v>1580</v>
      </c>
      <c r="M53" s="69">
        <v>1471</v>
      </c>
      <c r="N53" s="69">
        <v>1592</v>
      </c>
      <c r="O53" s="70">
        <v>1967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c r="B58" s="1169" t="s">
        <v>26</v>
      </c>
      <c r="C58" s="1170"/>
      <c r="D58" s="1175" t="s">
        <v>27</v>
      </c>
      <c r="E58" s="1176"/>
      <c r="F58" s="1176"/>
      <c r="G58" s="1176"/>
      <c r="H58" s="1176"/>
      <c r="I58" s="1176"/>
      <c r="J58" s="1177"/>
      <c r="K58" s="83" t="s">
        <v>601</v>
      </c>
      <c r="L58" s="84" t="s">
        <v>524</v>
      </c>
      <c r="M58" s="84" t="s">
        <v>524</v>
      </c>
      <c r="N58" s="84" t="s">
        <v>524</v>
      </c>
      <c r="O58" s="85" t="s">
        <v>524</v>
      </c>
    </row>
    <row r="59" spans="1:21" ht="31.5" customHeight="1">
      <c r="B59" s="1171"/>
      <c r="C59" s="1172"/>
      <c r="D59" s="1178" t="s">
        <v>28</v>
      </c>
      <c r="E59" s="1179"/>
      <c r="F59" s="1179"/>
      <c r="G59" s="1179"/>
      <c r="H59" s="1179"/>
      <c r="I59" s="1179"/>
      <c r="J59" s="1180"/>
      <c r="K59" s="86" t="s">
        <v>601</v>
      </c>
      <c r="L59" s="87" t="s">
        <v>524</v>
      </c>
      <c r="M59" s="87" t="s">
        <v>524</v>
      </c>
      <c r="N59" s="87" t="s">
        <v>524</v>
      </c>
      <c r="O59" s="88" t="s">
        <v>524</v>
      </c>
    </row>
    <row r="60" spans="1:21" ht="31.5" customHeight="1" thickBot="1">
      <c r="B60" s="1173"/>
      <c r="C60" s="1174"/>
      <c r="D60" s="1181" t="s">
        <v>29</v>
      </c>
      <c r="E60" s="1182"/>
      <c r="F60" s="1182"/>
      <c r="G60" s="1182"/>
      <c r="H60" s="1182"/>
      <c r="I60" s="1182"/>
      <c r="J60" s="1183"/>
      <c r="K60" s="89" t="s">
        <v>601</v>
      </c>
      <c r="L60" s="90" t="s">
        <v>524</v>
      </c>
      <c r="M60" s="90" t="s">
        <v>524</v>
      </c>
      <c r="N60" s="90" t="s">
        <v>524</v>
      </c>
      <c r="O60" s="91" t="s">
        <v>524</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iOktKMAlh7Igu9TQ72SZV7bNx1ZnpS06EHn+P+I4og0CmsiufcyBsaHFhkOP+5oS8c32WYEeR+1GI7QTdhzDg==" saltValue="7+sWpAX0HosVD8x+phcK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565</v>
      </c>
      <c r="J40" s="103" t="s">
        <v>566</v>
      </c>
      <c r="K40" s="103" t="s">
        <v>567</v>
      </c>
      <c r="L40" s="103" t="s">
        <v>568</v>
      </c>
      <c r="M40" s="104" t="s">
        <v>569</v>
      </c>
    </row>
    <row r="41" spans="2:13" ht="27.75" customHeight="1">
      <c r="B41" s="1184" t="s">
        <v>32</v>
      </c>
      <c r="C41" s="1185"/>
      <c r="D41" s="105"/>
      <c r="E41" s="1190" t="s">
        <v>33</v>
      </c>
      <c r="F41" s="1190"/>
      <c r="G41" s="1190"/>
      <c r="H41" s="1191"/>
      <c r="I41" s="355">
        <v>30936</v>
      </c>
      <c r="J41" s="356">
        <v>30714</v>
      </c>
      <c r="K41" s="356">
        <v>33092</v>
      </c>
      <c r="L41" s="356">
        <v>32122</v>
      </c>
      <c r="M41" s="357">
        <v>30763</v>
      </c>
    </row>
    <row r="42" spans="2:13" ht="27.75" customHeight="1">
      <c r="B42" s="1186"/>
      <c r="C42" s="1187"/>
      <c r="D42" s="106"/>
      <c r="E42" s="1192" t="s">
        <v>34</v>
      </c>
      <c r="F42" s="1192"/>
      <c r="G42" s="1192"/>
      <c r="H42" s="1193"/>
      <c r="I42" s="358">
        <v>290</v>
      </c>
      <c r="J42" s="359">
        <v>91</v>
      </c>
      <c r="K42" s="359">
        <v>2332</v>
      </c>
      <c r="L42" s="359">
        <v>2325</v>
      </c>
      <c r="M42" s="360">
        <v>2087</v>
      </c>
    </row>
    <row r="43" spans="2:13" ht="27.75" customHeight="1">
      <c r="B43" s="1186"/>
      <c r="C43" s="1187"/>
      <c r="D43" s="106"/>
      <c r="E43" s="1192" t="s">
        <v>35</v>
      </c>
      <c r="F43" s="1192"/>
      <c r="G43" s="1192"/>
      <c r="H43" s="1193"/>
      <c r="I43" s="358">
        <v>21866</v>
      </c>
      <c r="J43" s="359">
        <v>21122</v>
      </c>
      <c r="K43" s="359">
        <v>20668</v>
      </c>
      <c r="L43" s="359">
        <v>20801</v>
      </c>
      <c r="M43" s="360">
        <v>20054</v>
      </c>
    </row>
    <row r="44" spans="2:13" ht="27.75" customHeight="1">
      <c r="B44" s="1186"/>
      <c r="C44" s="1187"/>
      <c r="D44" s="106"/>
      <c r="E44" s="1192" t="s">
        <v>36</v>
      </c>
      <c r="F44" s="1192"/>
      <c r="G44" s="1192"/>
      <c r="H44" s="1193"/>
      <c r="I44" s="358" t="s">
        <v>524</v>
      </c>
      <c r="J44" s="359" t="s">
        <v>524</v>
      </c>
      <c r="K44" s="359" t="s">
        <v>524</v>
      </c>
      <c r="L44" s="359" t="s">
        <v>524</v>
      </c>
      <c r="M44" s="360" t="s">
        <v>524</v>
      </c>
    </row>
    <row r="45" spans="2:13" ht="27.75" customHeight="1">
      <c r="B45" s="1186"/>
      <c r="C45" s="1187"/>
      <c r="D45" s="106"/>
      <c r="E45" s="1192" t="s">
        <v>37</v>
      </c>
      <c r="F45" s="1192"/>
      <c r="G45" s="1192"/>
      <c r="H45" s="1193"/>
      <c r="I45" s="358">
        <v>5720</v>
      </c>
      <c r="J45" s="359">
        <v>5795</v>
      </c>
      <c r="K45" s="359">
        <v>5836</v>
      </c>
      <c r="L45" s="359">
        <v>5838</v>
      </c>
      <c r="M45" s="360">
        <v>6130</v>
      </c>
    </row>
    <row r="46" spans="2:13" ht="27.75" customHeight="1">
      <c r="B46" s="1186"/>
      <c r="C46" s="1187"/>
      <c r="D46" s="107"/>
      <c r="E46" s="1192" t="s">
        <v>38</v>
      </c>
      <c r="F46" s="1192"/>
      <c r="G46" s="1192"/>
      <c r="H46" s="1193"/>
      <c r="I46" s="358" t="s">
        <v>524</v>
      </c>
      <c r="J46" s="359" t="s">
        <v>524</v>
      </c>
      <c r="K46" s="359" t="s">
        <v>524</v>
      </c>
      <c r="L46" s="359" t="s">
        <v>524</v>
      </c>
      <c r="M46" s="360" t="s">
        <v>524</v>
      </c>
    </row>
    <row r="47" spans="2:13" ht="27.75" customHeight="1">
      <c r="B47" s="1186"/>
      <c r="C47" s="1187"/>
      <c r="D47" s="108"/>
      <c r="E47" s="1194" t="s">
        <v>39</v>
      </c>
      <c r="F47" s="1195"/>
      <c r="G47" s="1195"/>
      <c r="H47" s="1196"/>
      <c r="I47" s="358" t="s">
        <v>524</v>
      </c>
      <c r="J47" s="359" t="s">
        <v>524</v>
      </c>
      <c r="K47" s="359" t="s">
        <v>524</v>
      </c>
      <c r="L47" s="359" t="s">
        <v>524</v>
      </c>
      <c r="M47" s="360" t="s">
        <v>524</v>
      </c>
    </row>
    <row r="48" spans="2:13" ht="27.75" customHeight="1">
      <c r="B48" s="1186"/>
      <c r="C48" s="1187"/>
      <c r="D48" s="106"/>
      <c r="E48" s="1192" t="s">
        <v>40</v>
      </c>
      <c r="F48" s="1192"/>
      <c r="G48" s="1192"/>
      <c r="H48" s="1193"/>
      <c r="I48" s="358" t="s">
        <v>524</v>
      </c>
      <c r="J48" s="359" t="s">
        <v>524</v>
      </c>
      <c r="K48" s="359" t="s">
        <v>524</v>
      </c>
      <c r="L48" s="359" t="s">
        <v>524</v>
      </c>
      <c r="M48" s="360" t="s">
        <v>524</v>
      </c>
    </row>
    <row r="49" spans="2:13" ht="27.75" customHeight="1">
      <c r="B49" s="1188"/>
      <c r="C49" s="1189"/>
      <c r="D49" s="106"/>
      <c r="E49" s="1192" t="s">
        <v>41</v>
      </c>
      <c r="F49" s="1192"/>
      <c r="G49" s="1192"/>
      <c r="H49" s="1193"/>
      <c r="I49" s="358" t="s">
        <v>524</v>
      </c>
      <c r="J49" s="359" t="s">
        <v>524</v>
      </c>
      <c r="K49" s="359" t="s">
        <v>524</v>
      </c>
      <c r="L49" s="359" t="s">
        <v>524</v>
      </c>
      <c r="M49" s="360" t="s">
        <v>524</v>
      </c>
    </row>
    <row r="50" spans="2:13" ht="27.75" customHeight="1">
      <c r="B50" s="1197" t="s">
        <v>42</v>
      </c>
      <c r="C50" s="1198"/>
      <c r="D50" s="109"/>
      <c r="E50" s="1192" t="s">
        <v>43</v>
      </c>
      <c r="F50" s="1192"/>
      <c r="G50" s="1192"/>
      <c r="H50" s="1193"/>
      <c r="I50" s="358">
        <v>7983</v>
      </c>
      <c r="J50" s="359">
        <v>7834</v>
      </c>
      <c r="K50" s="359">
        <v>7231</v>
      </c>
      <c r="L50" s="359">
        <v>7206</v>
      </c>
      <c r="M50" s="360">
        <v>6580</v>
      </c>
    </row>
    <row r="51" spans="2:13" ht="27.75" customHeight="1">
      <c r="B51" s="1186"/>
      <c r="C51" s="1187"/>
      <c r="D51" s="106"/>
      <c r="E51" s="1192" t="s">
        <v>44</v>
      </c>
      <c r="F51" s="1192"/>
      <c r="G51" s="1192"/>
      <c r="H51" s="1193"/>
      <c r="I51" s="358">
        <v>1071</v>
      </c>
      <c r="J51" s="359">
        <v>933</v>
      </c>
      <c r="K51" s="359">
        <v>887</v>
      </c>
      <c r="L51" s="359">
        <v>784</v>
      </c>
      <c r="M51" s="360">
        <v>974</v>
      </c>
    </row>
    <row r="52" spans="2:13" ht="27.75" customHeight="1">
      <c r="B52" s="1188"/>
      <c r="C52" s="1189"/>
      <c r="D52" s="106"/>
      <c r="E52" s="1192" t="s">
        <v>45</v>
      </c>
      <c r="F52" s="1192"/>
      <c r="G52" s="1192"/>
      <c r="H52" s="1193"/>
      <c r="I52" s="358">
        <v>36383</v>
      </c>
      <c r="J52" s="359">
        <v>35720</v>
      </c>
      <c r="K52" s="359">
        <v>37465</v>
      </c>
      <c r="L52" s="359">
        <v>37219</v>
      </c>
      <c r="M52" s="360">
        <v>36886</v>
      </c>
    </row>
    <row r="53" spans="2:13" ht="27.75" customHeight="1" thickBot="1">
      <c r="B53" s="1199" t="s">
        <v>46</v>
      </c>
      <c r="C53" s="1200"/>
      <c r="D53" s="110"/>
      <c r="E53" s="1201" t="s">
        <v>47</v>
      </c>
      <c r="F53" s="1201"/>
      <c r="G53" s="1201"/>
      <c r="H53" s="1202"/>
      <c r="I53" s="361">
        <v>13376</v>
      </c>
      <c r="J53" s="362">
        <v>13235</v>
      </c>
      <c r="K53" s="362">
        <v>16346</v>
      </c>
      <c r="L53" s="362">
        <v>15876</v>
      </c>
      <c r="M53" s="363">
        <v>14595</v>
      </c>
    </row>
    <row r="54" spans="2:13" ht="27.75" customHeight="1">
      <c r="B54" s="111" t="s">
        <v>48</v>
      </c>
      <c r="C54" s="112"/>
      <c r="D54" s="112"/>
      <c r="E54" s="113"/>
      <c r="F54" s="113"/>
      <c r="G54" s="113"/>
      <c r="H54" s="113"/>
      <c r="I54" s="114"/>
      <c r="J54" s="114"/>
      <c r="K54" s="114"/>
      <c r="L54" s="114"/>
      <c r="M54" s="114"/>
    </row>
    <row r="55" spans="2:13"/>
  </sheetData>
  <sheetProtection algorithmName="SHA-512" hashValue="AWZnMDfRL1oNuSh6+uqTw8Yt7EARImMVFizbmy0KGl0RQRUV6mvQPaeavJ0OMmjF7imamVp6NiOjZXASfLDS2A==" saltValue="uTrCY6SIdytkLJ5UiGK0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567</v>
      </c>
      <c r="G54" s="119" t="s">
        <v>568</v>
      </c>
      <c r="H54" s="120" t="s">
        <v>569</v>
      </c>
    </row>
    <row r="55" spans="2:8" ht="52.5" customHeight="1">
      <c r="B55" s="121"/>
      <c r="C55" s="1211" t="s">
        <v>50</v>
      </c>
      <c r="D55" s="1211"/>
      <c r="E55" s="1212"/>
      <c r="F55" s="122">
        <v>1247</v>
      </c>
      <c r="G55" s="122">
        <v>1354</v>
      </c>
      <c r="H55" s="123">
        <v>1122</v>
      </c>
    </row>
    <row r="56" spans="2:8" ht="52.5" customHeight="1">
      <c r="B56" s="124"/>
      <c r="C56" s="1213" t="s">
        <v>51</v>
      </c>
      <c r="D56" s="1213"/>
      <c r="E56" s="1214"/>
      <c r="F56" s="125">
        <v>415</v>
      </c>
      <c r="G56" s="125">
        <v>696</v>
      </c>
      <c r="H56" s="126">
        <v>696</v>
      </c>
    </row>
    <row r="57" spans="2:8" ht="53.25" customHeight="1">
      <c r="B57" s="124"/>
      <c r="C57" s="1215" t="s">
        <v>52</v>
      </c>
      <c r="D57" s="1215"/>
      <c r="E57" s="1216"/>
      <c r="F57" s="127">
        <v>6485</v>
      </c>
      <c r="G57" s="127">
        <v>5857</v>
      </c>
      <c r="H57" s="128">
        <v>5019</v>
      </c>
    </row>
    <row r="58" spans="2:8" ht="45.75" customHeight="1">
      <c r="B58" s="129"/>
      <c r="C58" s="1203" t="s">
        <v>602</v>
      </c>
      <c r="D58" s="1204"/>
      <c r="E58" s="1205"/>
      <c r="F58" s="130">
        <v>2229</v>
      </c>
      <c r="G58" s="130">
        <v>2112</v>
      </c>
      <c r="H58" s="131">
        <v>2039</v>
      </c>
    </row>
    <row r="59" spans="2:8" ht="45.75" customHeight="1">
      <c r="B59" s="129"/>
      <c r="C59" s="1203" t="s">
        <v>603</v>
      </c>
      <c r="D59" s="1204"/>
      <c r="E59" s="1205"/>
      <c r="F59" s="130">
        <v>1394</v>
      </c>
      <c r="G59" s="130">
        <v>1312</v>
      </c>
      <c r="H59" s="131">
        <v>1224</v>
      </c>
    </row>
    <row r="60" spans="2:8" ht="45.75" customHeight="1">
      <c r="B60" s="129"/>
      <c r="C60" s="1203" t="s">
        <v>604</v>
      </c>
      <c r="D60" s="1204"/>
      <c r="E60" s="1205"/>
      <c r="F60" s="130">
        <v>678</v>
      </c>
      <c r="G60" s="130">
        <v>687</v>
      </c>
      <c r="H60" s="131">
        <v>690</v>
      </c>
    </row>
    <row r="61" spans="2:8" ht="45.75" customHeight="1">
      <c r="B61" s="129"/>
      <c r="C61" s="1203" t="s">
        <v>605</v>
      </c>
      <c r="D61" s="1204"/>
      <c r="E61" s="1205"/>
      <c r="F61" s="130">
        <v>303</v>
      </c>
      <c r="G61" s="130">
        <v>364</v>
      </c>
      <c r="H61" s="131">
        <v>263</v>
      </c>
    </row>
    <row r="62" spans="2:8" ht="45.75" customHeight="1" thickBot="1">
      <c r="B62" s="132"/>
      <c r="C62" s="1206" t="s">
        <v>606</v>
      </c>
      <c r="D62" s="1207"/>
      <c r="E62" s="1208"/>
      <c r="F62" s="133">
        <v>252</v>
      </c>
      <c r="G62" s="133">
        <v>235</v>
      </c>
      <c r="H62" s="134">
        <v>195</v>
      </c>
    </row>
    <row r="63" spans="2:8" ht="52.5" customHeight="1" thickBot="1">
      <c r="B63" s="135"/>
      <c r="C63" s="1209" t="s">
        <v>53</v>
      </c>
      <c r="D63" s="1209"/>
      <c r="E63" s="1210"/>
      <c r="F63" s="136">
        <v>8147</v>
      </c>
      <c r="G63" s="136">
        <v>7907</v>
      </c>
      <c r="H63" s="137">
        <v>6838</v>
      </c>
    </row>
    <row r="64" spans="2:8"/>
  </sheetData>
  <sheetProtection algorithmName="SHA-512" hashValue="85ZQiBH/ovlXzK0/0gvFbPt8ahT6a50X432vCo7V50gjGbZHqDRz7CX6la5s0DnsdeWucGErIpu4/FSnrZLmFg==" saltValue="iPr/IfspCBlgZAZq5wgk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562</v>
      </c>
      <c r="G2" s="151"/>
      <c r="H2" s="152"/>
    </row>
    <row r="3" spans="1:8">
      <c r="A3" s="148" t="s">
        <v>555</v>
      </c>
      <c r="B3" s="153"/>
      <c r="C3" s="154"/>
      <c r="D3" s="155">
        <v>66408</v>
      </c>
      <c r="E3" s="156"/>
      <c r="F3" s="157">
        <v>54684</v>
      </c>
      <c r="G3" s="158"/>
      <c r="H3" s="159"/>
    </row>
    <row r="4" spans="1:8">
      <c r="A4" s="160"/>
      <c r="B4" s="161"/>
      <c r="C4" s="162"/>
      <c r="D4" s="163">
        <v>40634</v>
      </c>
      <c r="E4" s="164"/>
      <c r="F4" s="165">
        <v>32829</v>
      </c>
      <c r="G4" s="166"/>
      <c r="H4" s="167"/>
    </row>
    <row r="5" spans="1:8">
      <c r="A5" s="148" t="s">
        <v>557</v>
      </c>
      <c r="B5" s="153"/>
      <c r="C5" s="154"/>
      <c r="D5" s="155">
        <v>70209</v>
      </c>
      <c r="E5" s="156"/>
      <c r="F5" s="157">
        <v>62383</v>
      </c>
      <c r="G5" s="158"/>
      <c r="H5" s="159"/>
    </row>
    <row r="6" spans="1:8">
      <c r="A6" s="160"/>
      <c r="B6" s="161"/>
      <c r="C6" s="162"/>
      <c r="D6" s="163">
        <v>47345</v>
      </c>
      <c r="E6" s="164"/>
      <c r="F6" s="165">
        <v>35325</v>
      </c>
      <c r="G6" s="166"/>
      <c r="H6" s="167"/>
    </row>
    <row r="7" spans="1:8">
      <c r="A7" s="148" t="s">
        <v>558</v>
      </c>
      <c r="B7" s="153"/>
      <c r="C7" s="154"/>
      <c r="D7" s="155">
        <v>119750</v>
      </c>
      <c r="E7" s="156"/>
      <c r="F7" s="157">
        <v>63812</v>
      </c>
      <c r="G7" s="158"/>
      <c r="H7" s="159"/>
    </row>
    <row r="8" spans="1:8">
      <c r="A8" s="160"/>
      <c r="B8" s="161"/>
      <c r="C8" s="162"/>
      <c r="D8" s="163">
        <v>83180</v>
      </c>
      <c r="E8" s="164"/>
      <c r="F8" s="165">
        <v>33848</v>
      </c>
      <c r="G8" s="166"/>
      <c r="H8" s="167"/>
    </row>
    <row r="9" spans="1:8">
      <c r="A9" s="148" t="s">
        <v>559</v>
      </c>
      <c r="B9" s="153"/>
      <c r="C9" s="154"/>
      <c r="D9" s="155">
        <v>83477</v>
      </c>
      <c r="E9" s="156"/>
      <c r="F9" s="157">
        <v>54225</v>
      </c>
      <c r="G9" s="158"/>
      <c r="H9" s="159"/>
    </row>
    <row r="10" spans="1:8">
      <c r="A10" s="160"/>
      <c r="B10" s="161"/>
      <c r="C10" s="162"/>
      <c r="D10" s="163">
        <v>36185</v>
      </c>
      <c r="E10" s="164"/>
      <c r="F10" s="165">
        <v>27337</v>
      </c>
      <c r="G10" s="166"/>
      <c r="H10" s="167"/>
    </row>
    <row r="11" spans="1:8">
      <c r="A11" s="148" t="s">
        <v>560</v>
      </c>
      <c r="B11" s="153"/>
      <c r="C11" s="154"/>
      <c r="D11" s="155">
        <v>64482</v>
      </c>
      <c r="E11" s="156"/>
      <c r="F11" s="157">
        <v>54016</v>
      </c>
      <c r="G11" s="158"/>
      <c r="H11" s="159"/>
    </row>
    <row r="12" spans="1:8">
      <c r="A12" s="160"/>
      <c r="B12" s="161"/>
      <c r="C12" s="168"/>
      <c r="D12" s="163">
        <v>32722</v>
      </c>
      <c r="E12" s="164"/>
      <c r="F12" s="165">
        <v>28078</v>
      </c>
      <c r="G12" s="166"/>
      <c r="H12" s="167"/>
    </row>
    <row r="13" spans="1:8">
      <c r="A13" s="148"/>
      <c r="B13" s="153"/>
      <c r="C13" s="169"/>
      <c r="D13" s="170">
        <v>80865</v>
      </c>
      <c r="E13" s="171"/>
      <c r="F13" s="172">
        <v>57824</v>
      </c>
      <c r="G13" s="173"/>
      <c r="H13" s="159"/>
    </row>
    <row r="14" spans="1:8">
      <c r="A14" s="160"/>
      <c r="B14" s="161"/>
      <c r="C14" s="162"/>
      <c r="D14" s="163">
        <v>48013</v>
      </c>
      <c r="E14" s="164"/>
      <c r="F14" s="165">
        <v>31483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5.26</v>
      </c>
      <c r="C19" s="174">
        <f>ROUND(VALUE(SUBSTITUTE(実質収支比率等に係る経年分析!G$48,"▲","-")),2)</f>
        <v>8.2200000000000006</v>
      </c>
      <c r="D19" s="174">
        <f>ROUND(VALUE(SUBSTITUTE(実質収支比率等に係る経年分析!H$48,"▲","-")),2)</f>
        <v>8.34</v>
      </c>
      <c r="E19" s="174">
        <f>ROUND(VALUE(SUBSTITUTE(実質収支比率等に係る経年分析!I$48,"▲","-")),2)</f>
        <v>9.61</v>
      </c>
      <c r="F19" s="174">
        <f>ROUND(VALUE(SUBSTITUTE(実質収支比率等に係る経年分析!J$48,"▲","-")),2)</f>
        <v>8.02</v>
      </c>
    </row>
    <row r="20" spans="1:11">
      <c r="A20" s="174" t="s">
        <v>57</v>
      </c>
      <c r="B20" s="174">
        <f>ROUND(VALUE(SUBSTITUTE(実質収支比率等に係る経年分析!F$47,"▲","-")),2)</f>
        <v>6.5</v>
      </c>
      <c r="C20" s="174">
        <f>ROUND(VALUE(SUBSTITUTE(実質収支比率等に係る経年分析!G$47,"▲","-")),2)</f>
        <v>6.53</v>
      </c>
      <c r="D20" s="174">
        <f>ROUND(VALUE(SUBSTITUTE(実質収支比率等に係る経年分析!H$47,"▲","-")),2)</f>
        <v>5.68</v>
      </c>
      <c r="E20" s="174">
        <f>ROUND(VALUE(SUBSTITUTE(実質収支比率等に係る経年分析!I$47,"▲","-")),2)</f>
        <v>6.01</v>
      </c>
      <c r="F20" s="174">
        <f>ROUND(VALUE(SUBSTITUTE(実質収支比率等に係る経年分析!J$47,"▲","-")),2)</f>
        <v>5.14</v>
      </c>
    </row>
    <row r="21" spans="1:11">
      <c r="A21" s="174" t="s">
        <v>58</v>
      </c>
      <c r="B21" s="174">
        <f>IF(ISNUMBER(VALUE(SUBSTITUTE(実質収支比率等に係る経年分析!F$49,"▲","-"))),ROUND(VALUE(SUBSTITUTE(実質収支比率等に係る経年分析!F$49,"▲","-")),2),NA())</f>
        <v>-3.52</v>
      </c>
      <c r="C21" s="174">
        <f>IF(ISNUMBER(VALUE(SUBSTITUTE(実質収支比率等に係る経年分析!G$49,"▲","-"))),ROUND(VALUE(SUBSTITUTE(実質収支比率等に係る経年分析!G$49,"▲","-")),2),NA())</f>
        <v>2.92</v>
      </c>
      <c r="D21" s="174">
        <f>IF(ISNUMBER(VALUE(SUBSTITUTE(実質収支比率等に係る経年分析!H$49,"▲","-"))),ROUND(VALUE(SUBSTITUTE(実質収支比率等に係る経年分析!H$49,"▲","-")),2),NA())</f>
        <v>-0.4</v>
      </c>
      <c r="E21" s="174">
        <f>IF(ISNUMBER(VALUE(SUBSTITUTE(実質収支比率等に係る経年分析!I$49,"▲","-"))),ROUND(VALUE(SUBSTITUTE(実質収支比率等に係る経年分析!I$49,"▲","-")),2),NA())</f>
        <v>4.07</v>
      </c>
      <c r="F21" s="174">
        <f>IF(ISNUMBER(VALUE(SUBSTITUTE(実質収支比率等に係る経年分析!J$49,"▲","-"))),ROUND(VALUE(SUBSTITUTE(実質収支比率等に係る経年分析!J$49,"▲","-")),2),NA())</f>
        <v>-1.1100000000000001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大館市農業集落排水事業特別会計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大館市下水道事業会計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1.1599999999999999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0.46</v>
      </c>
    </row>
    <row r="31" spans="1:11">
      <c r="A31" s="175" t="str">
        <f>IF(連結実質赤字比率に係る赤字・黒字の構成分析!C$39="",NA(),連結実質赤字比率に係る赤字・黒字の構成分析!C$39)</f>
        <v>大館市国民健康保険特別会計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1.1599999999999999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0.64</v>
      </c>
    </row>
    <row r="32" spans="1:11">
      <c r="A32" s="175" t="str">
        <f>IF(連結実質赤字比率に係る赤字・黒字の構成分析!C$38="",NA(),連結実質赤字比率に係る赤字・黒字の構成分析!C$38)</f>
        <v>大館市工業用水道事業会計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c r="A33" s="175" t="str">
        <f>IF(連結実質赤字比率に係る赤字・黒字の構成分析!C$37="",NA(),連結実質赤字比率に係る赤字・黒字の構成分析!C$37)</f>
        <v>大館市介護保険特別会計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1.88</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8.3000000000000007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7.97</v>
      </c>
    </row>
    <row r="35" spans="1:16">
      <c r="A35" s="175" t="str">
        <f>IF(連結実質赤字比率に係る赤字・黒字の構成分析!C$35="",NA(),連結実質赤字比率に係る赤字・黒字の構成分析!C$35)</f>
        <v>大館市水道事業会計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10.039999999999999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11.84</v>
      </c>
    </row>
    <row r="36" spans="1:16">
      <c r="A36" s="175" t="str">
        <f>IF(連結実質赤字比率に係る赤字・黒字の構成分析!C$34="",NA(),連結実質赤字比率に係る赤字・黒字の構成分析!C$34)</f>
        <v>大館市病院事業会計</v>
      </c>
      <c r="B36" s="175">
        <f>IF(ROUND(VALUE(SUBSTITUTE(連結実質赤字比率に係る赤字・黒字の構成分析!F$34,"▲", "-")), 2) &lt; 0, ABS(ROUND(VALUE(SUBSTITUTE(連結実質赤字比率に係る赤字・黒字の構成分析!F$34,"▲", "-")), 2)), NA())</f>
        <v>0.39</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0.46</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f>IF(ROUND(VALUE(SUBSTITUTE(連結実質赤字比率に係る赤字・黒字の構成分析!I$34,"▲", "-")), 2) &lt; 0, ABS(ROUND(VALUE(SUBSTITUTE(連結実質赤字比率に係る赤字・黒字の構成分析!I$34,"▲", "-")), 2)), NA())</f>
        <v>0.66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1.21</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3367</v>
      </c>
      <c r="E42" s="176"/>
      <c r="F42" s="176"/>
      <c r="G42" s="176">
        <f>'実質公債費比率（分子）の構造'!L$52</f>
        <v>3377</v>
      </c>
      <c r="H42" s="176"/>
      <c r="I42" s="176"/>
      <c r="J42" s="176">
        <f>'実質公債費比率（分子）の構造'!M$52</f>
        <v>3380</v>
      </c>
      <c r="K42" s="176"/>
      <c r="L42" s="176"/>
      <c r="M42" s="176">
        <f>'実質公債費比率（分子）の構造'!N$52</f>
        <v>3287</v>
      </c>
      <c r="N42" s="176"/>
      <c r="O42" s="176"/>
      <c r="P42" s="176">
        <f>'実質公債費比率（分子）の構造'!O$52</f>
        <v>3276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201</v>
      </c>
      <c r="C44" s="176"/>
      <c r="D44" s="176"/>
      <c r="E44" s="176">
        <f>'実質公債費比率（分子）の構造'!L$50</f>
        <v>199</v>
      </c>
      <c r="F44" s="176"/>
      <c r="G44" s="176"/>
      <c r="H44" s="176">
        <f>'実質公債費比率（分子）の構造'!M$50</f>
        <v>71</v>
      </c>
      <c r="I44" s="176"/>
      <c r="J44" s="176"/>
      <c r="K44" s="176">
        <f>'実質公債費比率（分子）の構造'!N$50</f>
        <v>7</v>
      </c>
      <c r="L44" s="176"/>
      <c r="M44" s="176"/>
      <c r="N44" s="176">
        <f>'実質公債費比率（分子）の構造'!O$50</f>
        <v>238</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1536</v>
      </c>
      <c r="C46" s="176"/>
      <c r="D46" s="176"/>
      <c r="E46" s="176">
        <f>'実質公債費比率（分子）の構造'!L$48</f>
        <v>1504</v>
      </c>
      <c r="F46" s="176"/>
      <c r="G46" s="176"/>
      <c r="H46" s="176">
        <f>'実質公債費比率（分子）の構造'!M$48</f>
        <v>1467</v>
      </c>
      <c r="I46" s="176"/>
      <c r="J46" s="176"/>
      <c r="K46" s="176">
        <f>'実質公債費比率（分子）の構造'!N$48</f>
        <v>1461</v>
      </c>
      <c r="L46" s="176"/>
      <c r="M46" s="176"/>
      <c r="N46" s="176">
        <f>'実質公債費比率（分子）の構造'!O$48</f>
        <v>1529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3261</v>
      </c>
      <c r="C49" s="176"/>
      <c r="D49" s="176"/>
      <c r="E49" s="176">
        <f>'実質公債費比率（分子）の構造'!L$45</f>
        <v>3254</v>
      </c>
      <c r="F49" s="176"/>
      <c r="G49" s="176"/>
      <c r="H49" s="176">
        <f>'実質公債費比率（分子）の構造'!M$45</f>
        <v>3313</v>
      </c>
      <c r="I49" s="176"/>
      <c r="J49" s="176"/>
      <c r="K49" s="176">
        <f>'実質公債費比率（分子）の構造'!N$45</f>
        <v>3411</v>
      </c>
      <c r="L49" s="176"/>
      <c r="M49" s="176"/>
      <c r="N49" s="176">
        <f>'実質公債費比率（分子）の構造'!O$45</f>
        <v>3476</v>
      </c>
      <c r="O49" s="176"/>
      <c r="P49" s="176"/>
    </row>
    <row r="50" spans="1:16">
      <c r="A50" s="176" t="s">
        <v>73</v>
      </c>
      <c r="B50" s="176" t="e">
        <f>NA()</f>
        <v>#N/A</v>
      </c>
      <c r="C50" s="176">
        <f>IF(ISNUMBER('実質公債費比率（分子）の構造'!K$53),'実質公債費比率（分子）の構造'!K$53,NA())</f>
        <v>1631</v>
      </c>
      <c r="D50" s="176" t="e">
        <f>NA()</f>
        <v>#N/A</v>
      </c>
      <c r="E50" s="176" t="e">
        <f>NA()</f>
        <v>#N/A</v>
      </c>
      <c r="F50" s="176">
        <f>IF(ISNUMBER('実質公債費比率（分子）の構造'!L$53),'実質公債費比率（分子）の構造'!L$53,NA())</f>
        <v>1580</v>
      </c>
      <c r="G50" s="176" t="e">
        <f>NA()</f>
        <v>#N/A</v>
      </c>
      <c r="H50" s="176" t="e">
        <f>NA()</f>
        <v>#N/A</v>
      </c>
      <c r="I50" s="176">
        <f>IF(ISNUMBER('実質公債費比率（分子）の構造'!M$53),'実質公債費比率（分子）の構造'!M$53,NA())</f>
        <v>1471</v>
      </c>
      <c r="J50" s="176" t="e">
        <f>NA()</f>
        <v>#N/A</v>
      </c>
      <c r="K50" s="176" t="e">
        <f>NA()</f>
        <v>#N/A</v>
      </c>
      <c r="L50" s="176">
        <f>IF(ISNUMBER('実質公債費比率（分子）の構造'!N$53),'実質公債費比率（分子）の構造'!N$53,NA())</f>
        <v>1592</v>
      </c>
      <c r="M50" s="176" t="e">
        <f>NA()</f>
        <v>#N/A</v>
      </c>
      <c r="N50" s="176" t="e">
        <f>NA()</f>
        <v>#N/A</v>
      </c>
      <c r="O50" s="176">
        <f>IF(ISNUMBER('実質公債費比率（分子）の構造'!O$53),'実質公債費比率（分子）の構造'!O$53,NA())</f>
        <v>1967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36383</v>
      </c>
      <c r="E56" s="175"/>
      <c r="F56" s="175"/>
      <c r="G56" s="175">
        <f>'将来負担比率（分子）の構造'!J$52</f>
        <v>35720</v>
      </c>
      <c r="H56" s="175"/>
      <c r="I56" s="175"/>
      <c r="J56" s="175">
        <f>'将来負担比率（分子）の構造'!K$52</f>
        <v>37465</v>
      </c>
      <c r="K56" s="175"/>
      <c r="L56" s="175"/>
      <c r="M56" s="175">
        <f>'将来負担比率（分子）の構造'!L$52</f>
        <v>37219</v>
      </c>
      <c r="N56" s="175"/>
      <c r="O56" s="175"/>
      <c r="P56" s="175">
        <f>'将来負担比率（分子）の構造'!M$52</f>
        <v>36886</v>
      </c>
    </row>
    <row r="57" spans="1:16">
      <c r="A57" s="175" t="s">
        <v>44</v>
      </c>
      <c r="B57" s="175"/>
      <c r="C57" s="175"/>
      <c r="D57" s="175">
        <f>'将来負担比率（分子）の構造'!I$51</f>
        <v>1071</v>
      </c>
      <c r="E57" s="175"/>
      <c r="F57" s="175"/>
      <c r="G57" s="175">
        <f>'将来負担比率（分子）の構造'!J$51</f>
        <v>933</v>
      </c>
      <c r="H57" s="175"/>
      <c r="I57" s="175"/>
      <c r="J57" s="175">
        <f>'将来負担比率（分子）の構造'!K$51</f>
        <v>887</v>
      </c>
      <c r="K57" s="175"/>
      <c r="L57" s="175"/>
      <c r="M57" s="175">
        <f>'将来負担比率（分子）の構造'!L$51</f>
        <v>784</v>
      </c>
      <c r="N57" s="175"/>
      <c r="O57" s="175"/>
      <c r="P57" s="175">
        <f>'将来負担比率（分子）の構造'!M$51</f>
        <v>974</v>
      </c>
    </row>
    <row r="58" spans="1:16">
      <c r="A58" s="175" t="s">
        <v>43</v>
      </c>
      <c r="B58" s="175"/>
      <c r="C58" s="175"/>
      <c r="D58" s="175">
        <f>'将来負担比率（分子）の構造'!I$50</f>
        <v>7983</v>
      </c>
      <c r="E58" s="175"/>
      <c r="F58" s="175"/>
      <c r="G58" s="175">
        <f>'将来負担比率（分子）の構造'!J$50</f>
        <v>7834</v>
      </c>
      <c r="H58" s="175"/>
      <c r="I58" s="175"/>
      <c r="J58" s="175">
        <f>'将来負担比率（分子）の構造'!K$50</f>
        <v>7231</v>
      </c>
      <c r="K58" s="175"/>
      <c r="L58" s="175"/>
      <c r="M58" s="175">
        <f>'将来負担比率（分子）の構造'!L$50</f>
        <v>7206</v>
      </c>
      <c r="N58" s="175"/>
      <c r="O58" s="175"/>
      <c r="P58" s="175">
        <f>'将来負担比率（分子）の構造'!M$50</f>
        <v>6580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5720</v>
      </c>
      <c r="C62" s="175"/>
      <c r="D62" s="175"/>
      <c r="E62" s="175">
        <f>'将来負担比率（分子）の構造'!J$45</f>
        <v>5795</v>
      </c>
      <c r="F62" s="175"/>
      <c r="G62" s="175"/>
      <c r="H62" s="175">
        <f>'将来負担比率（分子）の構造'!K$45</f>
        <v>5836</v>
      </c>
      <c r="I62" s="175"/>
      <c r="J62" s="175"/>
      <c r="K62" s="175">
        <f>'将来負担比率（分子）の構造'!L$45</f>
        <v>5838</v>
      </c>
      <c r="L62" s="175"/>
      <c r="M62" s="175"/>
      <c r="N62" s="175">
        <f>'将来負担比率（分子）の構造'!M$45</f>
        <v>6130</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21866</v>
      </c>
      <c r="C64" s="175"/>
      <c r="D64" s="175"/>
      <c r="E64" s="175">
        <f>'将来負担比率（分子）の構造'!J$43</f>
        <v>21122</v>
      </c>
      <c r="F64" s="175"/>
      <c r="G64" s="175"/>
      <c r="H64" s="175">
        <f>'将来負担比率（分子）の構造'!K$43</f>
        <v>20668</v>
      </c>
      <c r="I64" s="175"/>
      <c r="J64" s="175"/>
      <c r="K64" s="175">
        <f>'将来負担比率（分子）の構造'!L$43</f>
        <v>20801</v>
      </c>
      <c r="L64" s="175"/>
      <c r="M64" s="175"/>
      <c r="N64" s="175">
        <f>'将来負担比率（分子）の構造'!M$43</f>
        <v>20054</v>
      </c>
      <c r="O64" s="175"/>
      <c r="P64" s="175"/>
    </row>
    <row r="65" spans="1:16">
      <c r="A65" s="175" t="s">
        <v>34</v>
      </c>
      <c r="B65" s="175">
        <f>'将来負担比率（分子）の構造'!I$42</f>
        <v>290</v>
      </c>
      <c r="C65" s="175"/>
      <c r="D65" s="175"/>
      <c r="E65" s="175">
        <f>'将来負担比率（分子）の構造'!J$42</f>
        <v>91</v>
      </c>
      <c r="F65" s="175"/>
      <c r="G65" s="175"/>
      <c r="H65" s="175">
        <f>'将来負担比率（分子）の構造'!K$42</f>
        <v>2332</v>
      </c>
      <c r="I65" s="175"/>
      <c r="J65" s="175"/>
      <c r="K65" s="175">
        <f>'将来負担比率（分子）の構造'!L$42</f>
        <v>2325</v>
      </c>
      <c r="L65" s="175"/>
      <c r="M65" s="175"/>
      <c r="N65" s="175">
        <f>'将来負担比率（分子）の構造'!M$42</f>
        <v>2087</v>
      </c>
      <c r="O65" s="175"/>
      <c r="P65" s="175"/>
    </row>
    <row r="66" spans="1:16">
      <c r="A66" s="175" t="s">
        <v>33</v>
      </c>
      <c r="B66" s="175">
        <f>'将来負担比率（分子）の構造'!I$41</f>
        <v>30936</v>
      </c>
      <c r="C66" s="175"/>
      <c r="D66" s="175"/>
      <c r="E66" s="175">
        <f>'将来負担比率（分子）の構造'!J$41</f>
        <v>30714</v>
      </c>
      <c r="F66" s="175"/>
      <c r="G66" s="175"/>
      <c r="H66" s="175">
        <f>'将来負担比率（分子）の構造'!K$41</f>
        <v>33092</v>
      </c>
      <c r="I66" s="175"/>
      <c r="J66" s="175"/>
      <c r="K66" s="175">
        <f>'将来負担比率（分子）の構造'!L$41</f>
        <v>32122</v>
      </c>
      <c r="L66" s="175"/>
      <c r="M66" s="175"/>
      <c r="N66" s="175">
        <f>'将来負担比率（分子）の構造'!M$41</f>
        <v>30763</v>
      </c>
      <c r="O66" s="175"/>
      <c r="P66" s="175"/>
    </row>
    <row r="67" spans="1:16">
      <c r="A67" s="175" t="s">
        <v>77</v>
      </c>
      <c r="B67" s="175" t="e">
        <f>NA()</f>
        <v>#N/A</v>
      </c>
      <c r="C67" s="175">
        <f>IF(ISNUMBER('将来負担比率（分子）の構造'!I$53), IF('将来負担比率（分子）の構造'!I$53 &lt; 0, 0, '将来負担比率（分子）の構造'!I$53), NA())</f>
        <v>13376</v>
      </c>
      <c r="D67" s="175" t="e">
        <f>NA()</f>
        <v>#N/A</v>
      </c>
      <c r="E67" s="175" t="e">
        <f>NA()</f>
        <v>#N/A</v>
      </c>
      <c r="F67" s="175">
        <f>IF(ISNUMBER('将来負担比率（分子）の構造'!J$53), IF('将来負担比率（分子）の構造'!J$53 &lt; 0, 0, '将来負担比率（分子）の構造'!J$53), NA())</f>
        <v>13235</v>
      </c>
      <c r="G67" s="175" t="e">
        <f>NA()</f>
        <v>#N/A</v>
      </c>
      <c r="H67" s="175" t="e">
        <f>NA()</f>
        <v>#N/A</v>
      </c>
      <c r="I67" s="175">
        <f>IF(ISNUMBER('将来負担比率（分子）の構造'!K$53), IF('将来負担比率（分子）の構造'!K$53 &lt; 0, 0, '将来負担比率（分子）の構造'!K$53), NA())</f>
        <v>16346</v>
      </c>
      <c r="J67" s="175" t="e">
        <f>NA()</f>
        <v>#N/A</v>
      </c>
      <c r="K67" s="175" t="e">
        <f>NA()</f>
        <v>#N/A</v>
      </c>
      <c r="L67" s="175">
        <f>IF(ISNUMBER('将来負担比率（分子）の構造'!L$53), IF('将来負担比率（分子）の構造'!L$53 &lt; 0, 0, '将来負担比率（分子）の構造'!L$53), NA())</f>
        <v>15876</v>
      </c>
      <c r="M67" s="175" t="e">
        <f>NA()</f>
        <v>#N/A</v>
      </c>
      <c r="N67" s="175" t="e">
        <f>NA()</f>
        <v>#N/A</v>
      </c>
      <c r="O67" s="175">
        <f>IF(ISNUMBER('将来負担比率（分子）の構造'!M$53), IF('将来負担比率（分子）の構造'!M$53 &lt; 0, 0, '将来負担比率（分子）の構造'!M$53), NA())</f>
        <v>14595</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1247</v>
      </c>
      <c r="C72" s="179">
        <f>基金残高に係る経年分析!G55</f>
        <v>1354</v>
      </c>
      <c r="D72" s="179">
        <f>基金残高に係る経年分析!H55</f>
        <v>1122</v>
      </c>
    </row>
    <row r="73" spans="1:16">
      <c r="A73" s="178" t="s">
        <v>80</v>
      </c>
      <c r="B73" s="179">
        <f>基金残高に係る経年分析!F56</f>
        <v>415</v>
      </c>
      <c r="C73" s="179">
        <f>基金残高に係る経年分析!G56</f>
        <v>696</v>
      </c>
      <c r="D73" s="179">
        <f>基金残高に係る経年分析!H56</f>
        <v>696</v>
      </c>
    </row>
    <row r="74" spans="1:16">
      <c r="A74" s="178" t="s">
        <v>81</v>
      </c>
      <c r="B74" s="179">
        <f>基金残高に係る経年分析!F57</f>
        <v>6485</v>
      </c>
      <c r="C74" s="179">
        <f>基金残高に係る経年分析!G57</f>
        <v>5857</v>
      </c>
      <c r="D74" s="179">
        <f>基金残高に係る経年分析!H57</f>
        <v>5019</v>
      </c>
    </row>
  </sheetData>
  <sheetProtection algorithmName="SHA-512" hashValue="Tl5B5PHPs4jqP7U2OmfoTOjcDjhJ9FptLvpRYxiMw+jvb9r/tjRMCVeXX4kTeP65EaCwtb1fGhCRi9Ptf5trbA==" saltValue="xc1PnoJUDLbHEV7goECU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8073038</v>
      </c>
      <c r="S5" s="613"/>
      <c r="T5" s="613"/>
      <c r="U5" s="613"/>
      <c r="V5" s="613"/>
      <c r="W5" s="613"/>
      <c r="X5" s="613"/>
      <c r="Y5" s="614"/>
      <c r="Z5" s="615">
        <v>18.100000000000001</v>
      </c>
      <c r="AA5" s="615"/>
      <c r="AB5" s="615"/>
      <c r="AC5" s="615"/>
      <c r="AD5" s="616">
        <v>8072788</v>
      </c>
      <c r="AE5" s="616"/>
      <c r="AF5" s="616"/>
      <c r="AG5" s="616"/>
      <c r="AH5" s="616"/>
      <c r="AI5" s="616"/>
      <c r="AJ5" s="616"/>
      <c r="AK5" s="616"/>
      <c r="AL5" s="617">
        <v>37</v>
      </c>
      <c r="AM5" s="618"/>
      <c r="AN5" s="618"/>
      <c r="AO5" s="619"/>
      <c r="AP5" s="609" t="s">
        <v>231</v>
      </c>
      <c r="AQ5" s="610"/>
      <c r="AR5" s="610"/>
      <c r="AS5" s="610"/>
      <c r="AT5" s="610"/>
      <c r="AU5" s="610"/>
      <c r="AV5" s="610"/>
      <c r="AW5" s="610"/>
      <c r="AX5" s="610"/>
      <c r="AY5" s="610"/>
      <c r="AZ5" s="610"/>
      <c r="BA5" s="610"/>
      <c r="BB5" s="610"/>
      <c r="BC5" s="610"/>
      <c r="BD5" s="610"/>
      <c r="BE5" s="610"/>
      <c r="BF5" s="611"/>
      <c r="BG5" s="623">
        <v>8069335</v>
      </c>
      <c r="BH5" s="624"/>
      <c r="BI5" s="624"/>
      <c r="BJ5" s="624"/>
      <c r="BK5" s="624"/>
      <c r="BL5" s="624"/>
      <c r="BM5" s="624"/>
      <c r="BN5" s="625"/>
      <c r="BO5" s="626">
        <v>100</v>
      </c>
      <c r="BP5" s="626"/>
      <c r="BQ5" s="626"/>
      <c r="BR5" s="626"/>
      <c r="BS5" s="627">
        <v>177012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392495</v>
      </c>
      <c r="S6" s="624"/>
      <c r="T6" s="624"/>
      <c r="U6" s="624"/>
      <c r="V6" s="624"/>
      <c r="W6" s="624"/>
      <c r="X6" s="624"/>
      <c r="Y6" s="625"/>
      <c r="Z6" s="626">
        <v>0.9</v>
      </c>
      <c r="AA6" s="626"/>
      <c r="AB6" s="626"/>
      <c r="AC6" s="626"/>
      <c r="AD6" s="627">
        <v>392495</v>
      </c>
      <c r="AE6" s="627"/>
      <c r="AF6" s="627"/>
      <c r="AG6" s="627"/>
      <c r="AH6" s="627"/>
      <c r="AI6" s="627"/>
      <c r="AJ6" s="627"/>
      <c r="AK6" s="627"/>
      <c r="AL6" s="628">
        <v>1.8</v>
      </c>
      <c r="AM6" s="629"/>
      <c r="AN6" s="629"/>
      <c r="AO6" s="630"/>
      <c r="AP6" s="620" t="s">
        <v>236</v>
      </c>
      <c r="AQ6" s="621"/>
      <c r="AR6" s="621"/>
      <c r="AS6" s="621"/>
      <c r="AT6" s="621"/>
      <c r="AU6" s="621"/>
      <c r="AV6" s="621"/>
      <c r="AW6" s="621"/>
      <c r="AX6" s="621"/>
      <c r="AY6" s="621"/>
      <c r="AZ6" s="621"/>
      <c r="BA6" s="621"/>
      <c r="BB6" s="621"/>
      <c r="BC6" s="621"/>
      <c r="BD6" s="621"/>
      <c r="BE6" s="621"/>
      <c r="BF6" s="622"/>
      <c r="BG6" s="623">
        <v>8069335</v>
      </c>
      <c r="BH6" s="624"/>
      <c r="BI6" s="624"/>
      <c r="BJ6" s="624"/>
      <c r="BK6" s="624"/>
      <c r="BL6" s="624"/>
      <c r="BM6" s="624"/>
      <c r="BN6" s="625"/>
      <c r="BO6" s="626">
        <v>100</v>
      </c>
      <c r="BP6" s="626"/>
      <c r="BQ6" s="626"/>
      <c r="BR6" s="626"/>
      <c r="BS6" s="627">
        <v>177012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264064</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264062</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2253</v>
      </c>
      <c r="S7" s="624"/>
      <c r="T7" s="624"/>
      <c r="U7" s="624"/>
      <c r="V7" s="624"/>
      <c r="W7" s="624"/>
      <c r="X7" s="624"/>
      <c r="Y7" s="625"/>
      <c r="Z7" s="626">
        <v>0</v>
      </c>
      <c r="AA7" s="626"/>
      <c r="AB7" s="626"/>
      <c r="AC7" s="626"/>
      <c r="AD7" s="627">
        <v>2253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3376029</v>
      </c>
      <c r="BH7" s="624"/>
      <c r="BI7" s="624"/>
      <c r="BJ7" s="624"/>
      <c r="BK7" s="624"/>
      <c r="BL7" s="624"/>
      <c r="BM7" s="624"/>
      <c r="BN7" s="625"/>
      <c r="BO7" s="626">
        <v>41.8</v>
      </c>
      <c r="BP7" s="626"/>
      <c r="BQ7" s="626"/>
      <c r="BR7" s="626"/>
      <c r="BS7" s="627">
        <v>177012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6965089</v>
      </c>
      <c r="CS7" s="624"/>
      <c r="CT7" s="624"/>
      <c r="CU7" s="624"/>
      <c r="CV7" s="624"/>
      <c r="CW7" s="624"/>
      <c r="CX7" s="624"/>
      <c r="CY7" s="625"/>
      <c r="CZ7" s="626">
        <v>16.399999999999999</v>
      </c>
      <c r="DA7" s="626"/>
      <c r="DB7" s="626"/>
      <c r="DC7" s="626"/>
      <c r="DD7" s="632">
        <v>560894</v>
      </c>
      <c r="DE7" s="624"/>
      <c r="DF7" s="624"/>
      <c r="DG7" s="624"/>
      <c r="DH7" s="624"/>
      <c r="DI7" s="624"/>
      <c r="DJ7" s="624"/>
      <c r="DK7" s="624"/>
      <c r="DL7" s="624"/>
      <c r="DM7" s="624"/>
      <c r="DN7" s="624"/>
      <c r="DO7" s="624"/>
      <c r="DP7" s="625"/>
      <c r="DQ7" s="632">
        <v>4529931</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18075</v>
      </c>
      <c r="S8" s="624"/>
      <c r="T8" s="624"/>
      <c r="U8" s="624"/>
      <c r="V8" s="624"/>
      <c r="W8" s="624"/>
      <c r="X8" s="624"/>
      <c r="Y8" s="625"/>
      <c r="Z8" s="626">
        <v>0</v>
      </c>
      <c r="AA8" s="626"/>
      <c r="AB8" s="626"/>
      <c r="AC8" s="626"/>
      <c r="AD8" s="627">
        <v>18075</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119387</v>
      </c>
      <c r="BH8" s="624"/>
      <c r="BI8" s="624"/>
      <c r="BJ8" s="624"/>
      <c r="BK8" s="624"/>
      <c r="BL8" s="624"/>
      <c r="BM8" s="624"/>
      <c r="BN8" s="625"/>
      <c r="BO8" s="626">
        <v>1.5</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13137911</v>
      </c>
      <c r="CS8" s="624"/>
      <c r="CT8" s="624"/>
      <c r="CU8" s="624"/>
      <c r="CV8" s="624"/>
      <c r="CW8" s="624"/>
      <c r="CX8" s="624"/>
      <c r="CY8" s="625"/>
      <c r="CZ8" s="626">
        <v>30.9</v>
      </c>
      <c r="DA8" s="626"/>
      <c r="DB8" s="626"/>
      <c r="DC8" s="626"/>
      <c r="DD8" s="632">
        <v>271642</v>
      </c>
      <c r="DE8" s="624"/>
      <c r="DF8" s="624"/>
      <c r="DG8" s="624"/>
      <c r="DH8" s="624"/>
      <c r="DI8" s="624"/>
      <c r="DJ8" s="624"/>
      <c r="DK8" s="624"/>
      <c r="DL8" s="624"/>
      <c r="DM8" s="624"/>
      <c r="DN8" s="624"/>
      <c r="DO8" s="624"/>
      <c r="DP8" s="625"/>
      <c r="DQ8" s="632">
        <v>6605477</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15148</v>
      </c>
      <c r="S9" s="624"/>
      <c r="T9" s="624"/>
      <c r="U9" s="624"/>
      <c r="V9" s="624"/>
      <c r="W9" s="624"/>
      <c r="X9" s="624"/>
      <c r="Y9" s="625"/>
      <c r="Z9" s="626">
        <v>0</v>
      </c>
      <c r="AA9" s="626"/>
      <c r="AB9" s="626"/>
      <c r="AC9" s="626"/>
      <c r="AD9" s="627">
        <v>15148</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2635381</v>
      </c>
      <c r="BH9" s="624"/>
      <c r="BI9" s="624"/>
      <c r="BJ9" s="624"/>
      <c r="BK9" s="624"/>
      <c r="BL9" s="624"/>
      <c r="BM9" s="624"/>
      <c r="BN9" s="625"/>
      <c r="BO9" s="626">
        <v>32.6</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5203391</v>
      </c>
      <c r="CS9" s="624"/>
      <c r="CT9" s="624"/>
      <c r="CU9" s="624"/>
      <c r="CV9" s="624"/>
      <c r="CW9" s="624"/>
      <c r="CX9" s="624"/>
      <c r="CY9" s="625"/>
      <c r="CZ9" s="626">
        <v>12.2</v>
      </c>
      <c r="DA9" s="626"/>
      <c r="DB9" s="626"/>
      <c r="DC9" s="626"/>
      <c r="DD9" s="632">
        <v>450292</v>
      </c>
      <c r="DE9" s="624"/>
      <c r="DF9" s="624"/>
      <c r="DG9" s="624"/>
      <c r="DH9" s="624"/>
      <c r="DI9" s="624"/>
      <c r="DJ9" s="624"/>
      <c r="DK9" s="624"/>
      <c r="DL9" s="624"/>
      <c r="DM9" s="624"/>
      <c r="DN9" s="624"/>
      <c r="DO9" s="624"/>
      <c r="DP9" s="625"/>
      <c r="DQ9" s="632">
        <v>4124571</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131</v>
      </c>
      <c r="AA10" s="626"/>
      <c r="AB10" s="626"/>
      <c r="AC10" s="626"/>
      <c r="AD10" s="627" t="s">
        <v>187</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236719</v>
      </c>
      <c r="BH10" s="624"/>
      <c r="BI10" s="624"/>
      <c r="BJ10" s="624"/>
      <c r="BK10" s="624"/>
      <c r="BL10" s="624"/>
      <c r="BM10" s="624"/>
      <c r="BN10" s="625"/>
      <c r="BO10" s="626">
        <v>2.9</v>
      </c>
      <c r="BP10" s="626"/>
      <c r="BQ10" s="626"/>
      <c r="BR10" s="626"/>
      <c r="BS10" s="627">
        <v>67471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102409</v>
      </c>
      <c r="CS10" s="624"/>
      <c r="CT10" s="624"/>
      <c r="CU10" s="624"/>
      <c r="CV10" s="624"/>
      <c r="CW10" s="624"/>
      <c r="CX10" s="624"/>
      <c r="CY10" s="625"/>
      <c r="CZ10" s="626">
        <v>0.2</v>
      </c>
      <c r="DA10" s="626"/>
      <c r="DB10" s="626"/>
      <c r="DC10" s="626"/>
      <c r="DD10" s="632">
        <v>16060</v>
      </c>
      <c r="DE10" s="624"/>
      <c r="DF10" s="624"/>
      <c r="DG10" s="624"/>
      <c r="DH10" s="624"/>
      <c r="DI10" s="624"/>
      <c r="DJ10" s="624"/>
      <c r="DK10" s="624"/>
      <c r="DL10" s="624"/>
      <c r="DM10" s="624"/>
      <c r="DN10" s="624"/>
      <c r="DO10" s="624"/>
      <c r="DP10" s="625"/>
      <c r="DQ10" s="632">
        <v>77406</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1828609</v>
      </c>
      <c r="S11" s="624"/>
      <c r="T11" s="624"/>
      <c r="U11" s="624"/>
      <c r="V11" s="624"/>
      <c r="W11" s="624"/>
      <c r="X11" s="624"/>
      <c r="Y11" s="625"/>
      <c r="Z11" s="628">
        <v>4.0999999999999996</v>
      </c>
      <c r="AA11" s="629"/>
      <c r="AB11" s="629"/>
      <c r="AC11" s="635"/>
      <c r="AD11" s="632">
        <v>1828609</v>
      </c>
      <c r="AE11" s="624"/>
      <c r="AF11" s="624"/>
      <c r="AG11" s="624"/>
      <c r="AH11" s="624"/>
      <c r="AI11" s="624"/>
      <c r="AJ11" s="624"/>
      <c r="AK11" s="625"/>
      <c r="AL11" s="628">
        <v>8.4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384542</v>
      </c>
      <c r="BH11" s="624"/>
      <c r="BI11" s="624"/>
      <c r="BJ11" s="624"/>
      <c r="BK11" s="624"/>
      <c r="BL11" s="624"/>
      <c r="BM11" s="624"/>
      <c r="BN11" s="625"/>
      <c r="BO11" s="626">
        <v>4.8</v>
      </c>
      <c r="BP11" s="626"/>
      <c r="BQ11" s="626"/>
      <c r="BR11" s="626"/>
      <c r="BS11" s="627">
        <v>109541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1389936</v>
      </c>
      <c r="CS11" s="624"/>
      <c r="CT11" s="624"/>
      <c r="CU11" s="624"/>
      <c r="CV11" s="624"/>
      <c r="CW11" s="624"/>
      <c r="CX11" s="624"/>
      <c r="CY11" s="625"/>
      <c r="CZ11" s="626">
        <v>3.3</v>
      </c>
      <c r="DA11" s="626"/>
      <c r="DB11" s="626"/>
      <c r="DC11" s="626"/>
      <c r="DD11" s="632">
        <v>264118</v>
      </c>
      <c r="DE11" s="624"/>
      <c r="DF11" s="624"/>
      <c r="DG11" s="624"/>
      <c r="DH11" s="624"/>
      <c r="DI11" s="624"/>
      <c r="DJ11" s="624"/>
      <c r="DK11" s="624"/>
      <c r="DL11" s="624"/>
      <c r="DM11" s="624"/>
      <c r="DN11" s="624"/>
      <c r="DO11" s="624"/>
      <c r="DP11" s="625"/>
      <c r="DQ11" s="632">
        <v>956111</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4283</v>
      </c>
      <c r="S12" s="624"/>
      <c r="T12" s="624"/>
      <c r="U12" s="624"/>
      <c r="V12" s="624"/>
      <c r="W12" s="624"/>
      <c r="X12" s="624"/>
      <c r="Y12" s="625"/>
      <c r="Z12" s="626">
        <v>0</v>
      </c>
      <c r="AA12" s="626"/>
      <c r="AB12" s="626"/>
      <c r="AC12" s="626"/>
      <c r="AD12" s="627">
        <v>4283</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3874946</v>
      </c>
      <c r="BH12" s="624"/>
      <c r="BI12" s="624"/>
      <c r="BJ12" s="624"/>
      <c r="BK12" s="624"/>
      <c r="BL12" s="624"/>
      <c r="BM12" s="624"/>
      <c r="BN12" s="625"/>
      <c r="BO12" s="626">
        <v>48</v>
      </c>
      <c r="BP12" s="626"/>
      <c r="BQ12" s="626"/>
      <c r="BR12" s="626"/>
      <c r="BS12" s="627" t="s">
        <v>187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2163502</v>
      </c>
      <c r="CS12" s="624"/>
      <c r="CT12" s="624"/>
      <c r="CU12" s="624"/>
      <c r="CV12" s="624"/>
      <c r="CW12" s="624"/>
      <c r="CX12" s="624"/>
      <c r="CY12" s="625"/>
      <c r="CZ12" s="626">
        <v>5.0999999999999996</v>
      </c>
      <c r="DA12" s="626"/>
      <c r="DB12" s="626"/>
      <c r="DC12" s="626"/>
      <c r="DD12" s="632">
        <v>120518</v>
      </c>
      <c r="DE12" s="624"/>
      <c r="DF12" s="624"/>
      <c r="DG12" s="624"/>
      <c r="DH12" s="624"/>
      <c r="DI12" s="624"/>
      <c r="DJ12" s="624"/>
      <c r="DK12" s="624"/>
      <c r="DL12" s="624"/>
      <c r="DM12" s="624"/>
      <c r="DN12" s="624"/>
      <c r="DO12" s="624"/>
      <c r="DP12" s="625"/>
      <c r="DQ12" s="632">
        <v>874302</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187</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187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3765996</v>
      </c>
      <c r="BH13" s="624"/>
      <c r="BI13" s="624"/>
      <c r="BJ13" s="624"/>
      <c r="BK13" s="624"/>
      <c r="BL13" s="624"/>
      <c r="BM13" s="624"/>
      <c r="BN13" s="625"/>
      <c r="BO13" s="626">
        <v>46.6</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4359113</v>
      </c>
      <c r="CS13" s="624"/>
      <c r="CT13" s="624"/>
      <c r="CU13" s="624"/>
      <c r="CV13" s="624"/>
      <c r="CW13" s="624"/>
      <c r="CX13" s="624"/>
      <c r="CY13" s="625"/>
      <c r="CZ13" s="626">
        <v>10.199999999999999</v>
      </c>
      <c r="DA13" s="626"/>
      <c r="DB13" s="626"/>
      <c r="DC13" s="626"/>
      <c r="DD13" s="632">
        <v>2059854</v>
      </c>
      <c r="DE13" s="624"/>
      <c r="DF13" s="624"/>
      <c r="DG13" s="624"/>
      <c r="DH13" s="624"/>
      <c r="DI13" s="624"/>
      <c r="DJ13" s="624"/>
      <c r="DK13" s="624"/>
      <c r="DL13" s="624"/>
      <c r="DM13" s="624"/>
      <c r="DN13" s="624"/>
      <c r="DO13" s="624"/>
      <c r="DP13" s="625"/>
      <c r="DQ13" s="632">
        <v>2303342</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v>227</v>
      </c>
      <c r="S14" s="624"/>
      <c r="T14" s="624"/>
      <c r="U14" s="624"/>
      <c r="V14" s="624"/>
      <c r="W14" s="624"/>
      <c r="X14" s="624"/>
      <c r="Y14" s="625"/>
      <c r="Z14" s="626">
        <v>0</v>
      </c>
      <c r="AA14" s="626"/>
      <c r="AB14" s="626"/>
      <c r="AC14" s="626"/>
      <c r="AD14" s="627">
        <v>227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264680</v>
      </c>
      <c r="BH14" s="624"/>
      <c r="BI14" s="624"/>
      <c r="BJ14" s="624"/>
      <c r="BK14" s="624"/>
      <c r="BL14" s="624"/>
      <c r="BM14" s="624"/>
      <c r="BN14" s="625"/>
      <c r="BO14" s="626">
        <v>3.3</v>
      </c>
      <c r="BP14" s="626"/>
      <c r="BQ14" s="626"/>
      <c r="BR14" s="626"/>
      <c r="BS14" s="627" t="s">
        <v>187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1256236</v>
      </c>
      <c r="CS14" s="624"/>
      <c r="CT14" s="624"/>
      <c r="CU14" s="624"/>
      <c r="CV14" s="624"/>
      <c r="CW14" s="624"/>
      <c r="CX14" s="624"/>
      <c r="CY14" s="625"/>
      <c r="CZ14" s="626">
        <v>3</v>
      </c>
      <c r="DA14" s="626"/>
      <c r="DB14" s="626"/>
      <c r="DC14" s="626"/>
      <c r="DD14" s="632">
        <v>117971</v>
      </c>
      <c r="DE14" s="624"/>
      <c r="DF14" s="624"/>
      <c r="DG14" s="624"/>
      <c r="DH14" s="624"/>
      <c r="DI14" s="624"/>
      <c r="DJ14" s="624"/>
      <c r="DK14" s="624"/>
      <c r="DL14" s="624"/>
      <c r="DM14" s="624"/>
      <c r="DN14" s="624"/>
      <c r="DO14" s="624"/>
      <c r="DP14" s="625"/>
      <c r="DQ14" s="632">
        <v>1137008</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131</v>
      </c>
      <c r="AA15" s="626"/>
      <c r="AB15" s="626"/>
      <c r="AC15" s="626"/>
      <c r="AD15" s="627" t="s">
        <v>187</v>
      </c>
      <c r="AE15" s="627"/>
      <c r="AF15" s="627"/>
      <c r="AG15" s="627"/>
      <c r="AH15" s="627"/>
      <c r="AI15" s="627"/>
      <c r="AJ15" s="627"/>
      <c r="AK15" s="627"/>
      <c r="AL15" s="628" t="s">
        <v>187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553680</v>
      </c>
      <c r="BH15" s="624"/>
      <c r="BI15" s="624"/>
      <c r="BJ15" s="624"/>
      <c r="BK15" s="624"/>
      <c r="BL15" s="624"/>
      <c r="BM15" s="624"/>
      <c r="BN15" s="625"/>
      <c r="BO15" s="626">
        <v>6.9</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3409264</v>
      </c>
      <c r="CS15" s="624"/>
      <c r="CT15" s="624"/>
      <c r="CU15" s="624"/>
      <c r="CV15" s="624"/>
      <c r="CW15" s="624"/>
      <c r="CX15" s="624"/>
      <c r="CY15" s="625"/>
      <c r="CZ15" s="626">
        <v>8</v>
      </c>
      <c r="DA15" s="626"/>
      <c r="DB15" s="626"/>
      <c r="DC15" s="626"/>
      <c r="DD15" s="632">
        <v>528813</v>
      </c>
      <c r="DE15" s="624"/>
      <c r="DF15" s="624"/>
      <c r="DG15" s="624"/>
      <c r="DH15" s="624"/>
      <c r="DI15" s="624"/>
      <c r="DJ15" s="624"/>
      <c r="DK15" s="624"/>
      <c r="DL15" s="624"/>
      <c r="DM15" s="624"/>
      <c r="DN15" s="624"/>
      <c r="DO15" s="624"/>
      <c r="DP15" s="625"/>
      <c r="DQ15" s="632">
        <v>2640484</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19701</v>
      </c>
      <c r="S16" s="624"/>
      <c r="T16" s="624"/>
      <c r="U16" s="624"/>
      <c r="V16" s="624"/>
      <c r="W16" s="624"/>
      <c r="X16" s="624"/>
      <c r="Y16" s="625"/>
      <c r="Z16" s="626">
        <v>0</v>
      </c>
      <c r="AA16" s="626"/>
      <c r="AB16" s="626"/>
      <c r="AC16" s="626"/>
      <c r="AD16" s="627">
        <v>19701</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187</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421252</v>
      </c>
      <c r="CS16" s="624"/>
      <c r="CT16" s="624"/>
      <c r="CU16" s="624"/>
      <c r="CV16" s="624"/>
      <c r="CW16" s="624"/>
      <c r="CX16" s="624"/>
      <c r="CY16" s="625"/>
      <c r="CZ16" s="626">
        <v>1</v>
      </c>
      <c r="DA16" s="626"/>
      <c r="DB16" s="626"/>
      <c r="DC16" s="626"/>
      <c r="DD16" s="632" t="s">
        <v>238</v>
      </c>
      <c r="DE16" s="624"/>
      <c r="DF16" s="624"/>
      <c r="DG16" s="624"/>
      <c r="DH16" s="624"/>
      <c r="DI16" s="624"/>
      <c r="DJ16" s="624"/>
      <c r="DK16" s="624"/>
      <c r="DL16" s="624"/>
      <c r="DM16" s="624"/>
      <c r="DN16" s="624"/>
      <c r="DO16" s="624"/>
      <c r="DP16" s="625"/>
      <c r="DQ16" s="632">
        <v>317846</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132925</v>
      </c>
      <c r="S17" s="624"/>
      <c r="T17" s="624"/>
      <c r="U17" s="624"/>
      <c r="V17" s="624"/>
      <c r="W17" s="624"/>
      <c r="X17" s="624"/>
      <c r="Y17" s="625"/>
      <c r="Z17" s="626">
        <v>0.3</v>
      </c>
      <c r="AA17" s="626"/>
      <c r="AB17" s="626"/>
      <c r="AC17" s="626"/>
      <c r="AD17" s="627">
        <v>132925</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3875717</v>
      </c>
      <c r="CS17" s="624"/>
      <c r="CT17" s="624"/>
      <c r="CU17" s="624"/>
      <c r="CV17" s="624"/>
      <c r="CW17" s="624"/>
      <c r="CX17" s="624"/>
      <c r="CY17" s="625"/>
      <c r="CZ17" s="626">
        <v>9.1</v>
      </c>
      <c r="DA17" s="626"/>
      <c r="DB17" s="626"/>
      <c r="DC17" s="626"/>
      <c r="DD17" s="632" t="s">
        <v>131</v>
      </c>
      <c r="DE17" s="624"/>
      <c r="DF17" s="624"/>
      <c r="DG17" s="624"/>
      <c r="DH17" s="624"/>
      <c r="DI17" s="624"/>
      <c r="DJ17" s="624"/>
      <c r="DK17" s="624"/>
      <c r="DL17" s="624"/>
      <c r="DM17" s="624"/>
      <c r="DN17" s="624"/>
      <c r="DO17" s="624"/>
      <c r="DP17" s="625"/>
      <c r="DQ17" s="632">
        <v>3404731</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56071</v>
      </c>
      <c r="S18" s="624"/>
      <c r="T18" s="624"/>
      <c r="U18" s="624"/>
      <c r="V18" s="624"/>
      <c r="W18" s="624"/>
      <c r="X18" s="624"/>
      <c r="Y18" s="625"/>
      <c r="Z18" s="626">
        <v>0.1</v>
      </c>
      <c r="AA18" s="626"/>
      <c r="AB18" s="626"/>
      <c r="AC18" s="626"/>
      <c r="AD18" s="627">
        <v>56071</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187</v>
      </c>
      <c r="CS18" s="624"/>
      <c r="CT18" s="624"/>
      <c r="CU18" s="624"/>
      <c r="CV18" s="624"/>
      <c r="CW18" s="624"/>
      <c r="CX18" s="624"/>
      <c r="CY18" s="625"/>
      <c r="CZ18" s="626" t="s">
        <v>131</v>
      </c>
      <c r="DA18" s="626"/>
      <c r="DB18" s="626"/>
      <c r="DC18" s="626"/>
      <c r="DD18" s="632" t="s">
        <v>238</v>
      </c>
      <c r="DE18" s="624"/>
      <c r="DF18" s="624"/>
      <c r="DG18" s="624"/>
      <c r="DH18" s="624"/>
      <c r="DI18" s="624"/>
      <c r="DJ18" s="624"/>
      <c r="DK18" s="624"/>
      <c r="DL18" s="624"/>
      <c r="DM18" s="624"/>
      <c r="DN18" s="624"/>
      <c r="DO18" s="624"/>
      <c r="DP18" s="625"/>
      <c r="DQ18" s="632" t="s">
        <v>187</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53755</v>
      </c>
      <c r="S19" s="624"/>
      <c r="T19" s="624"/>
      <c r="U19" s="624"/>
      <c r="V19" s="624"/>
      <c r="W19" s="624"/>
      <c r="X19" s="624"/>
      <c r="Y19" s="625"/>
      <c r="Z19" s="626">
        <v>0.1</v>
      </c>
      <c r="AA19" s="626"/>
      <c r="AB19" s="626"/>
      <c r="AC19" s="626"/>
      <c r="AD19" s="627">
        <v>53755</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3703</v>
      </c>
      <c r="BH19" s="624"/>
      <c r="BI19" s="624"/>
      <c r="BJ19" s="624"/>
      <c r="BK19" s="624"/>
      <c r="BL19" s="624"/>
      <c r="BM19" s="624"/>
      <c r="BN19" s="625"/>
      <c r="BO19" s="626">
        <v>0</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131</v>
      </c>
      <c r="DA19" s="626"/>
      <c r="DB19" s="626"/>
      <c r="DC19" s="626"/>
      <c r="DD19" s="632" t="s">
        <v>238</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v>2316</v>
      </c>
      <c r="S20" s="624"/>
      <c r="T20" s="624"/>
      <c r="U20" s="624"/>
      <c r="V20" s="624"/>
      <c r="W20" s="624"/>
      <c r="X20" s="624"/>
      <c r="Y20" s="625"/>
      <c r="Z20" s="626">
        <v>0</v>
      </c>
      <c r="AA20" s="626"/>
      <c r="AB20" s="626"/>
      <c r="AC20" s="626"/>
      <c r="AD20" s="627">
        <v>2316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3703</v>
      </c>
      <c r="BH20" s="624"/>
      <c r="BI20" s="624"/>
      <c r="BJ20" s="624"/>
      <c r="BK20" s="624"/>
      <c r="BL20" s="624"/>
      <c r="BM20" s="624"/>
      <c r="BN20" s="625"/>
      <c r="BO20" s="626">
        <v>0</v>
      </c>
      <c r="BP20" s="626"/>
      <c r="BQ20" s="626"/>
      <c r="BR20" s="626"/>
      <c r="BS20" s="627" t="s">
        <v>187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42547884</v>
      </c>
      <c r="CS20" s="624"/>
      <c r="CT20" s="624"/>
      <c r="CU20" s="624"/>
      <c r="CV20" s="624"/>
      <c r="CW20" s="624"/>
      <c r="CX20" s="624"/>
      <c r="CY20" s="625"/>
      <c r="CZ20" s="626">
        <v>100</v>
      </c>
      <c r="DA20" s="626"/>
      <c r="DB20" s="626"/>
      <c r="DC20" s="626"/>
      <c r="DD20" s="632">
        <v>4390162</v>
      </c>
      <c r="DE20" s="624"/>
      <c r="DF20" s="624"/>
      <c r="DG20" s="624"/>
      <c r="DH20" s="624"/>
      <c r="DI20" s="624"/>
      <c r="DJ20" s="624"/>
      <c r="DK20" s="624"/>
      <c r="DL20" s="624"/>
      <c r="DM20" s="624"/>
      <c r="DN20" s="624"/>
      <c r="DO20" s="624"/>
      <c r="DP20" s="625"/>
      <c r="DQ20" s="632">
        <v>27235271</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13104627</v>
      </c>
      <c r="S21" s="624"/>
      <c r="T21" s="624"/>
      <c r="U21" s="624"/>
      <c r="V21" s="624"/>
      <c r="W21" s="624"/>
      <c r="X21" s="624"/>
      <c r="Y21" s="625"/>
      <c r="Z21" s="626">
        <v>29.4</v>
      </c>
      <c r="AA21" s="626"/>
      <c r="AB21" s="626"/>
      <c r="AC21" s="626"/>
      <c r="AD21" s="627">
        <v>11201748</v>
      </c>
      <c r="AE21" s="627"/>
      <c r="AF21" s="627"/>
      <c r="AG21" s="627"/>
      <c r="AH21" s="627"/>
      <c r="AI21" s="627"/>
      <c r="AJ21" s="627"/>
      <c r="AK21" s="627"/>
      <c r="AL21" s="628">
        <v>51.3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3453</v>
      </c>
      <c r="BH21" s="624"/>
      <c r="BI21" s="624"/>
      <c r="BJ21" s="624"/>
      <c r="BK21" s="624"/>
      <c r="BL21" s="624"/>
      <c r="BM21" s="624"/>
      <c r="BN21" s="625"/>
      <c r="BO21" s="626">
        <v>0</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11201748</v>
      </c>
      <c r="S22" s="624"/>
      <c r="T22" s="624"/>
      <c r="U22" s="624"/>
      <c r="V22" s="624"/>
      <c r="W22" s="624"/>
      <c r="X22" s="624"/>
      <c r="Y22" s="625"/>
      <c r="Z22" s="626">
        <v>25.1</v>
      </c>
      <c r="AA22" s="626"/>
      <c r="AB22" s="626"/>
      <c r="AC22" s="626"/>
      <c r="AD22" s="627">
        <v>11201748</v>
      </c>
      <c r="AE22" s="627"/>
      <c r="AF22" s="627"/>
      <c r="AG22" s="627"/>
      <c r="AH22" s="627"/>
      <c r="AI22" s="627"/>
      <c r="AJ22" s="627"/>
      <c r="AK22" s="627"/>
      <c r="AL22" s="628">
        <v>51.3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1902879</v>
      </c>
      <c r="S23" s="624"/>
      <c r="T23" s="624"/>
      <c r="U23" s="624"/>
      <c r="V23" s="624"/>
      <c r="W23" s="624"/>
      <c r="X23" s="624"/>
      <c r="Y23" s="625"/>
      <c r="Z23" s="626">
        <v>4.3</v>
      </c>
      <c r="AA23" s="626"/>
      <c r="AB23" s="626"/>
      <c r="AC23" s="626"/>
      <c r="AD23" s="627" t="s">
        <v>187</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250</v>
      </c>
      <c r="BH23" s="624"/>
      <c r="BI23" s="624"/>
      <c r="BJ23" s="624"/>
      <c r="BK23" s="624"/>
      <c r="BL23" s="624"/>
      <c r="BM23" s="624"/>
      <c r="BN23" s="625"/>
      <c r="BO23" s="626">
        <v>0</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187</v>
      </c>
      <c r="AA24" s="626"/>
      <c r="AB24" s="626"/>
      <c r="AC24" s="626"/>
      <c r="AD24" s="627" t="s">
        <v>131</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17332578</v>
      </c>
      <c r="CS24" s="613"/>
      <c r="CT24" s="613"/>
      <c r="CU24" s="613"/>
      <c r="CV24" s="613"/>
      <c r="CW24" s="613"/>
      <c r="CX24" s="613"/>
      <c r="CY24" s="614"/>
      <c r="CZ24" s="617">
        <v>40.700000000000003</v>
      </c>
      <c r="DA24" s="618"/>
      <c r="DB24" s="618"/>
      <c r="DC24" s="634"/>
      <c r="DD24" s="653">
        <v>11171850</v>
      </c>
      <c r="DE24" s="613"/>
      <c r="DF24" s="613"/>
      <c r="DG24" s="613"/>
      <c r="DH24" s="613"/>
      <c r="DI24" s="613"/>
      <c r="DJ24" s="613"/>
      <c r="DK24" s="614"/>
      <c r="DL24" s="653">
        <v>10999218</v>
      </c>
      <c r="DM24" s="613"/>
      <c r="DN24" s="613"/>
      <c r="DO24" s="613"/>
      <c r="DP24" s="613"/>
      <c r="DQ24" s="613"/>
      <c r="DR24" s="613"/>
      <c r="DS24" s="613"/>
      <c r="DT24" s="613"/>
      <c r="DU24" s="613"/>
      <c r="DV24" s="614"/>
      <c r="DW24" s="617">
        <v>49.8</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23647452</v>
      </c>
      <c r="S25" s="624"/>
      <c r="T25" s="624"/>
      <c r="U25" s="624"/>
      <c r="V25" s="624"/>
      <c r="W25" s="624"/>
      <c r="X25" s="624"/>
      <c r="Y25" s="625"/>
      <c r="Z25" s="626">
        <v>53</v>
      </c>
      <c r="AA25" s="626"/>
      <c r="AB25" s="626"/>
      <c r="AC25" s="626"/>
      <c r="AD25" s="627">
        <v>21744323</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187</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6309457</v>
      </c>
      <c r="CS25" s="656"/>
      <c r="CT25" s="656"/>
      <c r="CU25" s="656"/>
      <c r="CV25" s="656"/>
      <c r="CW25" s="656"/>
      <c r="CX25" s="656"/>
      <c r="CY25" s="657"/>
      <c r="CZ25" s="628">
        <v>14.8</v>
      </c>
      <c r="DA25" s="654"/>
      <c r="DB25" s="654"/>
      <c r="DC25" s="658"/>
      <c r="DD25" s="632">
        <v>5738612</v>
      </c>
      <c r="DE25" s="656"/>
      <c r="DF25" s="656"/>
      <c r="DG25" s="656"/>
      <c r="DH25" s="656"/>
      <c r="DI25" s="656"/>
      <c r="DJ25" s="656"/>
      <c r="DK25" s="657"/>
      <c r="DL25" s="632">
        <v>5627174</v>
      </c>
      <c r="DM25" s="656"/>
      <c r="DN25" s="656"/>
      <c r="DO25" s="656"/>
      <c r="DP25" s="656"/>
      <c r="DQ25" s="656"/>
      <c r="DR25" s="656"/>
      <c r="DS25" s="656"/>
      <c r="DT25" s="656"/>
      <c r="DU25" s="656"/>
      <c r="DV25" s="657"/>
      <c r="DW25" s="628">
        <v>25.5</v>
      </c>
      <c r="DX25" s="654"/>
      <c r="DY25" s="654"/>
      <c r="DZ25" s="654"/>
      <c r="EA25" s="654"/>
      <c r="EB25" s="654"/>
      <c r="EC25" s="655"/>
    </row>
    <row r="26" spans="2:133" ht="11.25" customHeight="1">
      <c r="B26" s="620" t="s">
        <v>299</v>
      </c>
      <c r="C26" s="621"/>
      <c r="D26" s="621"/>
      <c r="E26" s="621"/>
      <c r="F26" s="621"/>
      <c r="G26" s="621"/>
      <c r="H26" s="621"/>
      <c r="I26" s="621"/>
      <c r="J26" s="621"/>
      <c r="K26" s="621"/>
      <c r="L26" s="621"/>
      <c r="M26" s="621"/>
      <c r="N26" s="621"/>
      <c r="O26" s="621"/>
      <c r="P26" s="621"/>
      <c r="Q26" s="622"/>
      <c r="R26" s="623">
        <v>7132</v>
      </c>
      <c r="S26" s="624"/>
      <c r="T26" s="624"/>
      <c r="U26" s="624"/>
      <c r="V26" s="624"/>
      <c r="W26" s="624"/>
      <c r="X26" s="624"/>
      <c r="Y26" s="625"/>
      <c r="Z26" s="626">
        <v>0</v>
      </c>
      <c r="AA26" s="626"/>
      <c r="AB26" s="626"/>
      <c r="AC26" s="626"/>
      <c r="AD26" s="627">
        <v>7132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238</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4185684</v>
      </c>
      <c r="CS26" s="624"/>
      <c r="CT26" s="624"/>
      <c r="CU26" s="624"/>
      <c r="CV26" s="624"/>
      <c r="CW26" s="624"/>
      <c r="CX26" s="624"/>
      <c r="CY26" s="625"/>
      <c r="CZ26" s="628">
        <v>9.8000000000000007</v>
      </c>
      <c r="DA26" s="654"/>
      <c r="DB26" s="654"/>
      <c r="DC26" s="658"/>
      <c r="DD26" s="632">
        <v>3865226</v>
      </c>
      <c r="DE26" s="624"/>
      <c r="DF26" s="624"/>
      <c r="DG26" s="624"/>
      <c r="DH26" s="624"/>
      <c r="DI26" s="624"/>
      <c r="DJ26" s="624"/>
      <c r="DK26" s="625"/>
      <c r="DL26" s="632" t="s">
        <v>238</v>
      </c>
      <c r="DM26" s="624"/>
      <c r="DN26" s="624"/>
      <c r="DO26" s="624"/>
      <c r="DP26" s="624"/>
      <c r="DQ26" s="624"/>
      <c r="DR26" s="624"/>
      <c r="DS26" s="624"/>
      <c r="DT26" s="624"/>
      <c r="DU26" s="624"/>
      <c r="DV26" s="625"/>
      <c r="DW26" s="628" t="s">
        <v>131</v>
      </c>
      <c r="DX26" s="654"/>
      <c r="DY26" s="654"/>
      <c r="DZ26" s="654"/>
      <c r="EA26" s="654"/>
      <c r="EB26" s="654"/>
      <c r="EC26" s="655"/>
    </row>
    <row r="27" spans="2:133" ht="11.25" customHeight="1">
      <c r="B27" s="620" t="s">
        <v>302</v>
      </c>
      <c r="C27" s="621"/>
      <c r="D27" s="621"/>
      <c r="E27" s="621"/>
      <c r="F27" s="621"/>
      <c r="G27" s="621"/>
      <c r="H27" s="621"/>
      <c r="I27" s="621"/>
      <c r="J27" s="621"/>
      <c r="K27" s="621"/>
      <c r="L27" s="621"/>
      <c r="M27" s="621"/>
      <c r="N27" s="621"/>
      <c r="O27" s="621"/>
      <c r="P27" s="621"/>
      <c r="Q27" s="622"/>
      <c r="R27" s="623">
        <v>58700</v>
      </c>
      <c r="S27" s="624"/>
      <c r="T27" s="624"/>
      <c r="U27" s="624"/>
      <c r="V27" s="624"/>
      <c r="W27" s="624"/>
      <c r="X27" s="624"/>
      <c r="Y27" s="625"/>
      <c r="Z27" s="626">
        <v>0.1</v>
      </c>
      <c r="AA27" s="626"/>
      <c r="AB27" s="626"/>
      <c r="AC27" s="626"/>
      <c r="AD27" s="627" t="s">
        <v>187</v>
      </c>
      <c r="AE27" s="627"/>
      <c r="AF27" s="627"/>
      <c r="AG27" s="627"/>
      <c r="AH27" s="627"/>
      <c r="AI27" s="627"/>
      <c r="AJ27" s="627"/>
      <c r="AK27" s="627"/>
      <c r="AL27" s="628" t="s">
        <v>187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8073038</v>
      </c>
      <c r="BH27" s="624"/>
      <c r="BI27" s="624"/>
      <c r="BJ27" s="624"/>
      <c r="BK27" s="624"/>
      <c r="BL27" s="624"/>
      <c r="BM27" s="624"/>
      <c r="BN27" s="625"/>
      <c r="BO27" s="626">
        <v>100</v>
      </c>
      <c r="BP27" s="626"/>
      <c r="BQ27" s="626"/>
      <c r="BR27" s="626"/>
      <c r="BS27" s="627">
        <v>177012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7147404</v>
      </c>
      <c r="CS27" s="656"/>
      <c r="CT27" s="656"/>
      <c r="CU27" s="656"/>
      <c r="CV27" s="656"/>
      <c r="CW27" s="656"/>
      <c r="CX27" s="656"/>
      <c r="CY27" s="657"/>
      <c r="CZ27" s="628">
        <v>16.8</v>
      </c>
      <c r="DA27" s="654"/>
      <c r="DB27" s="654"/>
      <c r="DC27" s="658"/>
      <c r="DD27" s="632">
        <v>2028507</v>
      </c>
      <c r="DE27" s="656"/>
      <c r="DF27" s="656"/>
      <c r="DG27" s="656"/>
      <c r="DH27" s="656"/>
      <c r="DI27" s="656"/>
      <c r="DJ27" s="656"/>
      <c r="DK27" s="657"/>
      <c r="DL27" s="632">
        <v>1967313</v>
      </c>
      <c r="DM27" s="656"/>
      <c r="DN27" s="656"/>
      <c r="DO27" s="656"/>
      <c r="DP27" s="656"/>
      <c r="DQ27" s="656"/>
      <c r="DR27" s="656"/>
      <c r="DS27" s="656"/>
      <c r="DT27" s="656"/>
      <c r="DU27" s="656"/>
      <c r="DV27" s="657"/>
      <c r="DW27" s="628">
        <v>8.9</v>
      </c>
      <c r="DX27" s="654"/>
      <c r="DY27" s="654"/>
      <c r="DZ27" s="654"/>
      <c r="EA27" s="654"/>
      <c r="EB27" s="654"/>
      <c r="EC27" s="655"/>
    </row>
    <row r="28" spans="2:133" ht="11.25" customHeight="1">
      <c r="B28" s="620" t="s">
        <v>305</v>
      </c>
      <c r="C28" s="621"/>
      <c r="D28" s="621"/>
      <c r="E28" s="621"/>
      <c r="F28" s="621"/>
      <c r="G28" s="621"/>
      <c r="H28" s="621"/>
      <c r="I28" s="621"/>
      <c r="J28" s="621"/>
      <c r="K28" s="621"/>
      <c r="L28" s="621"/>
      <c r="M28" s="621"/>
      <c r="N28" s="621"/>
      <c r="O28" s="621"/>
      <c r="P28" s="621"/>
      <c r="Q28" s="622"/>
      <c r="R28" s="623">
        <v>359077</v>
      </c>
      <c r="S28" s="624"/>
      <c r="T28" s="624"/>
      <c r="U28" s="624"/>
      <c r="V28" s="624"/>
      <c r="W28" s="624"/>
      <c r="X28" s="624"/>
      <c r="Y28" s="625"/>
      <c r="Z28" s="626">
        <v>0.8</v>
      </c>
      <c r="AA28" s="626"/>
      <c r="AB28" s="626"/>
      <c r="AC28" s="626"/>
      <c r="AD28" s="627">
        <v>23987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3875717</v>
      </c>
      <c r="CS28" s="624"/>
      <c r="CT28" s="624"/>
      <c r="CU28" s="624"/>
      <c r="CV28" s="624"/>
      <c r="CW28" s="624"/>
      <c r="CX28" s="624"/>
      <c r="CY28" s="625"/>
      <c r="CZ28" s="628">
        <v>9.1</v>
      </c>
      <c r="DA28" s="654"/>
      <c r="DB28" s="654"/>
      <c r="DC28" s="658"/>
      <c r="DD28" s="632">
        <v>3404731</v>
      </c>
      <c r="DE28" s="624"/>
      <c r="DF28" s="624"/>
      <c r="DG28" s="624"/>
      <c r="DH28" s="624"/>
      <c r="DI28" s="624"/>
      <c r="DJ28" s="624"/>
      <c r="DK28" s="625"/>
      <c r="DL28" s="632">
        <v>3404731</v>
      </c>
      <c r="DM28" s="624"/>
      <c r="DN28" s="624"/>
      <c r="DO28" s="624"/>
      <c r="DP28" s="624"/>
      <c r="DQ28" s="624"/>
      <c r="DR28" s="624"/>
      <c r="DS28" s="624"/>
      <c r="DT28" s="624"/>
      <c r="DU28" s="624"/>
      <c r="DV28" s="625"/>
      <c r="DW28" s="628">
        <v>15.4</v>
      </c>
      <c r="DX28" s="654"/>
      <c r="DY28" s="654"/>
      <c r="DZ28" s="654"/>
      <c r="EA28" s="654"/>
      <c r="EB28" s="654"/>
      <c r="EC28" s="655"/>
    </row>
    <row r="29" spans="2:133" ht="11.25" customHeight="1">
      <c r="B29" s="620" t="s">
        <v>307</v>
      </c>
      <c r="C29" s="621"/>
      <c r="D29" s="621"/>
      <c r="E29" s="621"/>
      <c r="F29" s="621"/>
      <c r="G29" s="621"/>
      <c r="H29" s="621"/>
      <c r="I29" s="621"/>
      <c r="J29" s="621"/>
      <c r="K29" s="621"/>
      <c r="L29" s="621"/>
      <c r="M29" s="621"/>
      <c r="N29" s="621"/>
      <c r="O29" s="621"/>
      <c r="P29" s="621"/>
      <c r="Q29" s="622"/>
      <c r="R29" s="623">
        <v>115797</v>
      </c>
      <c r="S29" s="624"/>
      <c r="T29" s="624"/>
      <c r="U29" s="624"/>
      <c r="V29" s="624"/>
      <c r="W29" s="624"/>
      <c r="X29" s="624"/>
      <c r="Y29" s="625"/>
      <c r="Z29" s="626">
        <v>0.3</v>
      </c>
      <c r="AA29" s="626"/>
      <c r="AB29" s="626"/>
      <c r="AC29" s="626"/>
      <c r="AD29" s="627" t="s">
        <v>187</v>
      </c>
      <c r="AE29" s="627"/>
      <c r="AF29" s="627"/>
      <c r="AG29" s="627"/>
      <c r="AH29" s="627"/>
      <c r="AI29" s="627"/>
      <c r="AJ29" s="627"/>
      <c r="AK29" s="627"/>
      <c r="AL29" s="628" t="s">
        <v>187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3875717</v>
      </c>
      <c r="CS29" s="656"/>
      <c r="CT29" s="656"/>
      <c r="CU29" s="656"/>
      <c r="CV29" s="656"/>
      <c r="CW29" s="656"/>
      <c r="CX29" s="656"/>
      <c r="CY29" s="657"/>
      <c r="CZ29" s="628">
        <v>9.1</v>
      </c>
      <c r="DA29" s="654"/>
      <c r="DB29" s="654"/>
      <c r="DC29" s="658"/>
      <c r="DD29" s="632">
        <v>3404731</v>
      </c>
      <c r="DE29" s="656"/>
      <c r="DF29" s="656"/>
      <c r="DG29" s="656"/>
      <c r="DH29" s="656"/>
      <c r="DI29" s="656"/>
      <c r="DJ29" s="656"/>
      <c r="DK29" s="657"/>
      <c r="DL29" s="632">
        <v>3404731</v>
      </c>
      <c r="DM29" s="656"/>
      <c r="DN29" s="656"/>
      <c r="DO29" s="656"/>
      <c r="DP29" s="656"/>
      <c r="DQ29" s="656"/>
      <c r="DR29" s="656"/>
      <c r="DS29" s="656"/>
      <c r="DT29" s="656"/>
      <c r="DU29" s="656"/>
      <c r="DV29" s="657"/>
      <c r="DW29" s="628">
        <v>15.4</v>
      </c>
      <c r="DX29" s="654"/>
      <c r="DY29" s="654"/>
      <c r="DZ29" s="654"/>
      <c r="EA29" s="654"/>
      <c r="EB29" s="654"/>
      <c r="EC29" s="655"/>
    </row>
    <row r="30" spans="2:133" ht="11.25" customHeight="1">
      <c r="B30" s="620" t="s">
        <v>309</v>
      </c>
      <c r="C30" s="621"/>
      <c r="D30" s="621"/>
      <c r="E30" s="621"/>
      <c r="F30" s="621"/>
      <c r="G30" s="621"/>
      <c r="H30" s="621"/>
      <c r="I30" s="621"/>
      <c r="J30" s="621"/>
      <c r="K30" s="621"/>
      <c r="L30" s="621"/>
      <c r="M30" s="621"/>
      <c r="N30" s="621"/>
      <c r="O30" s="621"/>
      <c r="P30" s="621"/>
      <c r="Q30" s="622"/>
      <c r="R30" s="623">
        <v>7050066</v>
      </c>
      <c r="S30" s="624"/>
      <c r="T30" s="624"/>
      <c r="U30" s="624"/>
      <c r="V30" s="624"/>
      <c r="W30" s="624"/>
      <c r="X30" s="624"/>
      <c r="Y30" s="625"/>
      <c r="Z30" s="626">
        <v>15.8</v>
      </c>
      <c r="AA30" s="626"/>
      <c r="AB30" s="626"/>
      <c r="AC30" s="626"/>
      <c r="AD30" s="627" t="s">
        <v>131</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3808457</v>
      </c>
      <c r="CS30" s="624"/>
      <c r="CT30" s="624"/>
      <c r="CU30" s="624"/>
      <c r="CV30" s="624"/>
      <c r="CW30" s="624"/>
      <c r="CX30" s="624"/>
      <c r="CY30" s="625"/>
      <c r="CZ30" s="628">
        <v>9</v>
      </c>
      <c r="DA30" s="654"/>
      <c r="DB30" s="654"/>
      <c r="DC30" s="658"/>
      <c r="DD30" s="632">
        <v>3337471</v>
      </c>
      <c r="DE30" s="624"/>
      <c r="DF30" s="624"/>
      <c r="DG30" s="624"/>
      <c r="DH30" s="624"/>
      <c r="DI30" s="624"/>
      <c r="DJ30" s="624"/>
      <c r="DK30" s="625"/>
      <c r="DL30" s="632">
        <v>3337471</v>
      </c>
      <c r="DM30" s="624"/>
      <c r="DN30" s="624"/>
      <c r="DO30" s="624"/>
      <c r="DP30" s="624"/>
      <c r="DQ30" s="624"/>
      <c r="DR30" s="624"/>
      <c r="DS30" s="624"/>
      <c r="DT30" s="624"/>
      <c r="DU30" s="624"/>
      <c r="DV30" s="625"/>
      <c r="DW30" s="628">
        <v>15.1</v>
      </c>
      <c r="DX30" s="654"/>
      <c r="DY30" s="654"/>
      <c r="DZ30" s="654"/>
      <c r="EA30" s="654"/>
      <c r="EB30" s="654"/>
      <c r="EC30" s="655"/>
    </row>
    <row r="31" spans="2:133" ht="11.25" customHeight="1">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187</v>
      </c>
      <c r="AA31" s="626"/>
      <c r="AB31" s="626"/>
      <c r="AC31" s="626"/>
      <c r="AD31" s="627" t="s">
        <v>238</v>
      </c>
      <c r="AE31" s="627"/>
      <c r="AF31" s="627"/>
      <c r="AG31" s="627"/>
      <c r="AH31" s="627"/>
      <c r="AI31" s="627"/>
      <c r="AJ31" s="627"/>
      <c r="AK31" s="627"/>
      <c r="AL31" s="628" t="s">
        <v>131</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99.6</v>
      </c>
      <c r="BH31" s="667"/>
      <c r="BI31" s="667"/>
      <c r="BJ31" s="667"/>
      <c r="BK31" s="667"/>
      <c r="BL31" s="667"/>
      <c r="BM31" s="618">
        <v>97.5</v>
      </c>
      <c r="BN31" s="667"/>
      <c r="BO31" s="667"/>
      <c r="BP31" s="667"/>
      <c r="BQ31" s="668"/>
      <c r="BR31" s="679">
        <v>99.6</v>
      </c>
      <c r="BS31" s="667"/>
      <c r="BT31" s="667"/>
      <c r="BU31" s="667"/>
      <c r="BV31" s="667"/>
      <c r="BW31" s="667"/>
      <c r="BX31" s="618">
        <v>97.4</v>
      </c>
      <c r="BY31" s="667"/>
      <c r="BZ31" s="667"/>
      <c r="CA31" s="667"/>
      <c r="CB31" s="668"/>
      <c r="CD31" s="661"/>
      <c r="CE31" s="662"/>
      <c r="CF31" s="620" t="s">
        <v>316</v>
      </c>
      <c r="CG31" s="621"/>
      <c r="CH31" s="621"/>
      <c r="CI31" s="621"/>
      <c r="CJ31" s="621"/>
      <c r="CK31" s="621"/>
      <c r="CL31" s="621"/>
      <c r="CM31" s="621"/>
      <c r="CN31" s="621"/>
      <c r="CO31" s="621"/>
      <c r="CP31" s="621"/>
      <c r="CQ31" s="622"/>
      <c r="CR31" s="623">
        <v>67260</v>
      </c>
      <c r="CS31" s="656"/>
      <c r="CT31" s="656"/>
      <c r="CU31" s="656"/>
      <c r="CV31" s="656"/>
      <c r="CW31" s="656"/>
      <c r="CX31" s="656"/>
      <c r="CY31" s="657"/>
      <c r="CZ31" s="628">
        <v>0.2</v>
      </c>
      <c r="DA31" s="654"/>
      <c r="DB31" s="654"/>
      <c r="DC31" s="658"/>
      <c r="DD31" s="632">
        <v>67260</v>
      </c>
      <c r="DE31" s="656"/>
      <c r="DF31" s="656"/>
      <c r="DG31" s="656"/>
      <c r="DH31" s="656"/>
      <c r="DI31" s="656"/>
      <c r="DJ31" s="656"/>
      <c r="DK31" s="657"/>
      <c r="DL31" s="632">
        <v>67260</v>
      </c>
      <c r="DM31" s="656"/>
      <c r="DN31" s="656"/>
      <c r="DO31" s="656"/>
      <c r="DP31" s="656"/>
      <c r="DQ31" s="656"/>
      <c r="DR31" s="656"/>
      <c r="DS31" s="656"/>
      <c r="DT31" s="656"/>
      <c r="DU31" s="656"/>
      <c r="DV31" s="657"/>
      <c r="DW31" s="628">
        <v>0.3</v>
      </c>
      <c r="DX31" s="654"/>
      <c r="DY31" s="654"/>
      <c r="DZ31" s="654"/>
      <c r="EA31" s="654"/>
      <c r="EB31" s="654"/>
      <c r="EC31" s="655"/>
    </row>
    <row r="32" spans="2:133" ht="11.25" customHeight="1">
      <c r="B32" s="620" t="s">
        <v>317</v>
      </c>
      <c r="C32" s="621"/>
      <c r="D32" s="621"/>
      <c r="E32" s="621"/>
      <c r="F32" s="621"/>
      <c r="G32" s="621"/>
      <c r="H32" s="621"/>
      <c r="I32" s="621"/>
      <c r="J32" s="621"/>
      <c r="K32" s="621"/>
      <c r="L32" s="621"/>
      <c r="M32" s="621"/>
      <c r="N32" s="621"/>
      <c r="O32" s="621"/>
      <c r="P32" s="621"/>
      <c r="Q32" s="622"/>
      <c r="R32" s="623">
        <v>2559559</v>
      </c>
      <c r="S32" s="624"/>
      <c r="T32" s="624"/>
      <c r="U32" s="624"/>
      <c r="V32" s="624"/>
      <c r="W32" s="624"/>
      <c r="X32" s="624"/>
      <c r="Y32" s="625"/>
      <c r="Z32" s="626">
        <v>5.7</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318</v>
      </c>
      <c r="AX32" s="620" t="s">
        <v>319</v>
      </c>
      <c r="AY32" s="621"/>
      <c r="AZ32" s="621"/>
      <c r="BA32" s="621"/>
      <c r="BB32" s="621"/>
      <c r="BC32" s="621"/>
      <c r="BD32" s="621"/>
      <c r="BE32" s="621"/>
      <c r="BF32" s="622"/>
      <c r="BG32" s="680">
        <v>99.7</v>
      </c>
      <c r="BH32" s="656"/>
      <c r="BI32" s="656"/>
      <c r="BJ32" s="656"/>
      <c r="BK32" s="656"/>
      <c r="BL32" s="656"/>
      <c r="BM32" s="629">
        <v>98.3</v>
      </c>
      <c r="BN32" s="656"/>
      <c r="BO32" s="656"/>
      <c r="BP32" s="656"/>
      <c r="BQ32" s="678"/>
      <c r="BR32" s="680">
        <v>99.7</v>
      </c>
      <c r="BS32" s="656"/>
      <c r="BT32" s="656"/>
      <c r="BU32" s="656"/>
      <c r="BV32" s="656"/>
      <c r="BW32" s="656"/>
      <c r="BX32" s="629">
        <v>98.3</v>
      </c>
      <c r="BY32" s="656"/>
      <c r="BZ32" s="656"/>
      <c r="CA32" s="656"/>
      <c r="CB32" s="678"/>
      <c r="CD32" s="663"/>
      <c r="CE32" s="664"/>
      <c r="CF32" s="620" t="s">
        <v>320</v>
      </c>
      <c r="CG32" s="621"/>
      <c r="CH32" s="621"/>
      <c r="CI32" s="621"/>
      <c r="CJ32" s="621"/>
      <c r="CK32" s="621"/>
      <c r="CL32" s="621"/>
      <c r="CM32" s="621"/>
      <c r="CN32" s="621"/>
      <c r="CO32" s="621"/>
      <c r="CP32" s="621"/>
      <c r="CQ32" s="622"/>
      <c r="CR32" s="623" t="s">
        <v>187</v>
      </c>
      <c r="CS32" s="624"/>
      <c r="CT32" s="624"/>
      <c r="CU32" s="624"/>
      <c r="CV32" s="624"/>
      <c r="CW32" s="624"/>
      <c r="CX32" s="624"/>
      <c r="CY32" s="625"/>
      <c r="CZ32" s="628" t="s">
        <v>238</v>
      </c>
      <c r="DA32" s="654"/>
      <c r="DB32" s="654"/>
      <c r="DC32" s="658"/>
      <c r="DD32" s="632" t="s">
        <v>238</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4"/>
      <c r="DY32" s="654"/>
      <c r="DZ32" s="654"/>
      <c r="EA32" s="654"/>
      <c r="EB32" s="654"/>
      <c r="EC32" s="655"/>
    </row>
    <row r="33" spans="2:133" ht="11.25" customHeight="1">
      <c r="B33" s="620" t="s">
        <v>321</v>
      </c>
      <c r="C33" s="621"/>
      <c r="D33" s="621"/>
      <c r="E33" s="621"/>
      <c r="F33" s="621"/>
      <c r="G33" s="621"/>
      <c r="H33" s="621"/>
      <c r="I33" s="621"/>
      <c r="J33" s="621"/>
      <c r="K33" s="621"/>
      <c r="L33" s="621"/>
      <c r="M33" s="621"/>
      <c r="N33" s="621"/>
      <c r="O33" s="621"/>
      <c r="P33" s="621"/>
      <c r="Q33" s="622"/>
      <c r="R33" s="623">
        <v>216236</v>
      </c>
      <c r="S33" s="624"/>
      <c r="T33" s="624"/>
      <c r="U33" s="624"/>
      <c r="V33" s="624"/>
      <c r="W33" s="624"/>
      <c r="X33" s="624"/>
      <c r="Y33" s="625"/>
      <c r="Z33" s="626">
        <v>0.5</v>
      </c>
      <c r="AA33" s="626"/>
      <c r="AB33" s="626"/>
      <c r="AC33" s="626"/>
      <c r="AD33" s="627">
        <v>40513</v>
      </c>
      <c r="AE33" s="627"/>
      <c r="AF33" s="627"/>
      <c r="AG33" s="627"/>
      <c r="AH33" s="627"/>
      <c r="AI33" s="627"/>
      <c r="AJ33" s="627"/>
      <c r="AK33" s="627"/>
      <c r="AL33" s="628">
        <v>0.2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99.4</v>
      </c>
      <c r="BH33" s="682"/>
      <c r="BI33" s="682"/>
      <c r="BJ33" s="682"/>
      <c r="BK33" s="682"/>
      <c r="BL33" s="682"/>
      <c r="BM33" s="683">
        <v>96.4</v>
      </c>
      <c r="BN33" s="682"/>
      <c r="BO33" s="682"/>
      <c r="BP33" s="682"/>
      <c r="BQ33" s="684"/>
      <c r="BR33" s="681">
        <v>99.3</v>
      </c>
      <c r="BS33" s="682"/>
      <c r="BT33" s="682"/>
      <c r="BU33" s="682"/>
      <c r="BV33" s="682"/>
      <c r="BW33" s="682"/>
      <c r="BX33" s="683">
        <v>96.1</v>
      </c>
      <c r="BY33" s="682"/>
      <c r="BZ33" s="682"/>
      <c r="CA33" s="682"/>
      <c r="CB33" s="684"/>
      <c r="CD33" s="620" t="s">
        <v>323</v>
      </c>
      <c r="CE33" s="621"/>
      <c r="CF33" s="621"/>
      <c r="CG33" s="621"/>
      <c r="CH33" s="621"/>
      <c r="CI33" s="621"/>
      <c r="CJ33" s="621"/>
      <c r="CK33" s="621"/>
      <c r="CL33" s="621"/>
      <c r="CM33" s="621"/>
      <c r="CN33" s="621"/>
      <c r="CO33" s="621"/>
      <c r="CP33" s="621"/>
      <c r="CQ33" s="622"/>
      <c r="CR33" s="623">
        <v>20403892</v>
      </c>
      <c r="CS33" s="656"/>
      <c r="CT33" s="656"/>
      <c r="CU33" s="656"/>
      <c r="CV33" s="656"/>
      <c r="CW33" s="656"/>
      <c r="CX33" s="656"/>
      <c r="CY33" s="657"/>
      <c r="CZ33" s="628">
        <v>48</v>
      </c>
      <c r="DA33" s="654"/>
      <c r="DB33" s="654"/>
      <c r="DC33" s="658"/>
      <c r="DD33" s="632">
        <v>14714219</v>
      </c>
      <c r="DE33" s="656"/>
      <c r="DF33" s="656"/>
      <c r="DG33" s="656"/>
      <c r="DH33" s="656"/>
      <c r="DI33" s="656"/>
      <c r="DJ33" s="656"/>
      <c r="DK33" s="657"/>
      <c r="DL33" s="632">
        <v>9813175</v>
      </c>
      <c r="DM33" s="656"/>
      <c r="DN33" s="656"/>
      <c r="DO33" s="656"/>
      <c r="DP33" s="656"/>
      <c r="DQ33" s="656"/>
      <c r="DR33" s="656"/>
      <c r="DS33" s="656"/>
      <c r="DT33" s="656"/>
      <c r="DU33" s="656"/>
      <c r="DV33" s="657"/>
      <c r="DW33" s="628">
        <v>44.4</v>
      </c>
      <c r="DX33" s="654"/>
      <c r="DY33" s="654"/>
      <c r="DZ33" s="654"/>
      <c r="EA33" s="654"/>
      <c r="EB33" s="654"/>
      <c r="EC33" s="655"/>
    </row>
    <row r="34" spans="2:133" ht="11.25" customHeight="1">
      <c r="B34" s="620" t="s">
        <v>324</v>
      </c>
      <c r="C34" s="621"/>
      <c r="D34" s="621"/>
      <c r="E34" s="621"/>
      <c r="F34" s="621"/>
      <c r="G34" s="621"/>
      <c r="H34" s="621"/>
      <c r="I34" s="621"/>
      <c r="J34" s="621"/>
      <c r="K34" s="621"/>
      <c r="L34" s="621"/>
      <c r="M34" s="621"/>
      <c r="N34" s="621"/>
      <c r="O34" s="621"/>
      <c r="P34" s="621"/>
      <c r="Q34" s="622"/>
      <c r="R34" s="623">
        <v>984992</v>
      </c>
      <c r="S34" s="624"/>
      <c r="T34" s="624"/>
      <c r="U34" s="624"/>
      <c r="V34" s="624"/>
      <c r="W34" s="624"/>
      <c r="X34" s="624"/>
      <c r="Y34" s="625"/>
      <c r="Z34" s="626">
        <v>2.2000000000000002</v>
      </c>
      <c r="AA34" s="626"/>
      <c r="AB34" s="626"/>
      <c r="AC34" s="626"/>
      <c r="AD34" s="627" t="s">
        <v>187</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6115492</v>
      </c>
      <c r="CS34" s="624"/>
      <c r="CT34" s="624"/>
      <c r="CU34" s="624"/>
      <c r="CV34" s="624"/>
      <c r="CW34" s="624"/>
      <c r="CX34" s="624"/>
      <c r="CY34" s="625"/>
      <c r="CZ34" s="628">
        <v>14.4</v>
      </c>
      <c r="DA34" s="654"/>
      <c r="DB34" s="654"/>
      <c r="DC34" s="658"/>
      <c r="DD34" s="632">
        <v>4561362</v>
      </c>
      <c r="DE34" s="624"/>
      <c r="DF34" s="624"/>
      <c r="DG34" s="624"/>
      <c r="DH34" s="624"/>
      <c r="DI34" s="624"/>
      <c r="DJ34" s="624"/>
      <c r="DK34" s="625"/>
      <c r="DL34" s="632">
        <v>3696855</v>
      </c>
      <c r="DM34" s="624"/>
      <c r="DN34" s="624"/>
      <c r="DO34" s="624"/>
      <c r="DP34" s="624"/>
      <c r="DQ34" s="624"/>
      <c r="DR34" s="624"/>
      <c r="DS34" s="624"/>
      <c r="DT34" s="624"/>
      <c r="DU34" s="624"/>
      <c r="DV34" s="625"/>
      <c r="DW34" s="628">
        <v>16.7</v>
      </c>
      <c r="DX34" s="654"/>
      <c r="DY34" s="654"/>
      <c r="DZ34" s="654"/>
      <c r="EA34" s="654"/>
      <c r="EB34" s="654"/>
      <c r="EC34" s="655"/>
    </row>
    <row r="35" spans="2:133" ht="11.25" customHeight="1">
      <c r="B35" s="620" t="s">
        <v>326</v>
      </c>
      <c r="C35" s="621"/>
      <c r="D35" s="621"/>
      <c r="E35" s="621"/>
      <c r="F35" s="621"/>
      <c r="G35" s="621"/>
      <c r="H35" s="621"/>
      <c r="I35" s="621"/>
      <c r="J35" s="621"/>
      <c r="K35" s="621"/>
      <c r="L35" s="621"/>
      <c r="M35" s="621"/>
      <c r="N35" s="621"/>
      <c r="O35" s="621"/>
      <c r="P35" s="621"/>
      <c r="Q35" s="622"/>
      <c r="R35" s="623">
        <v>3738808</v>
      </c>
      <c r="S35" s="624"/>
      <c r="T35" s="624"/>
      <c r="U35" s="624"/>
      <c r="V35" s="624"/>
      <c r="W35" s="624"/>
      <c r="X35" s="624"/>
      <c r="Y35" s="625"/>
      <c r="Z35" s="626">
        <v>8.4</v>
      </c>
      <c r="AA35" s="626"/>
      <c r="AB35" s="626"/>
      <c r="AC35" s="626"/>
      <c r="AD35" s="627" t="s">
        <v>131</v>
      </c>
      <c r="AE35" s="627"/>
      <c r="AF35" s="627"/>
      <c r="AG35" s="627"/>
      <c r="AH35" s="627"/>
      <c r="AI35" s="627"/>
      <c r="AJ35" s="627"/>
      <c r="AK35" s="627"/>
      <c r="AL35" s="628" t="s">
        <v>187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1281288</v>
      </c>
      <c r="CS35" s="656"/>
      <c r="CT35" s="656"/>
      <c r="CU35" s="656"/>
      <c r="CV35" s="656"/>
      <c r="CW35" s="656"/>
      <c r="CX35" s="656"/>
      <c r="CY35" s="657"/>
      <c r="CZ35" s="628">
        <v>3</v>
      </c>
      <c r="DA35" s="654"/>
      <c r="DB35" s="654"/>
      <c r="DC35" s="658"/>
      <c r="DD35" s="632">
        <v>1031218</v>
      </c>
      <c r="DE35" s="656"/>
      <c r="DF35" s="656"/>
      <c r="DG35" s="656"/>
      <c r="DH35" s="656"/>
      <c r="DI35" s="656"/>
      <c r="DJ35" s="656"/>
      <c r="DK35" s="657"/>
      <c r="DL35" s="632">
        <v>762728</v>
      </c>
      <c r="DM35" s="656"/>
      <c r="DN35" s="656"/>
      <c r="DO35" s="656"/>
      <c r="DP35" s="656"/>
      <c r="DQ35" s="656"/>
      <c r="DR35" s="656"/>
      <c r="DS35" s="656"/>
      <c r="DT35" s="656"/>
      <c r="DU35" s="656"/>
      <c r="DV35" s="657"/>
      <c r="DW35" s="628">
        <v>3.5</v>
      </c>
      <c r="DX35" s="654"/>
      <c r="DY35" s="654"/>
      <c r="DZ35" s="654"/>
      <c r="EA35" s="654"/>
      <c r="EB35" s="654"/>
      <c r="EC35" s="655"/>
    </row>
    <row r="36" spans="2:133" ht="11.25" customHeight="1">
      <c r="B36" s="620" t="s">
        <v>330</v>
      </c>
      <c r="C36" s="621"/>
      <c r="D36" s="621"/>
      <c r="E36" s="621"/>
      <c r="F36" s="621"/>
      <c r="G36" s="621"/>
      <c r="H36" s="621"/>
      <c r="I36" s="621"/>
      <c r="J36" s="621"/>
      <c r="K36" s="621"/>
      <c r="L36" s="621"/>
      <c r="M36" s="621"/>
      <c r="N36" s="621"/>
      <c r="O36" s="621"/>
      <c r="P36" s="621"/>
      <c r="Q36" s="622"/>
      <c r="R36" s="623">
        <v>2335119</v>
      </c>
      <c r="S36" s="624"/>
      <c r="T36" s="624"/>
      <c r="U36" s="624"/>
      <c r="V36" s="624"/>
      <c r="W36" s="624"/>
      <c r="X36" s="624"/>
      <c r="Y36" s="625"/>
      <c r="Z36" s="626">
        <v>5.2</v>
      </c>
      <c r="AA36" s="626"/>
      <c r="AB36" s="626"/>
      <c r="AC36" s="626"/>
      <c r="AD36" s="627" t="s">
        <v>187</v>
      </c>
      <c r="AE36" s="627"/>
      <c r="AF36" s="627"/>
      <c r="AG36" s="627"/>
      <c r="AH36" s="627"/>
      <c r="AI36" s="627"/>
      <c r="AJ36" s="627"/>
      <c r="AK36" s="627"/>
      <c r="AL36" s="628" t="s">
        <v>238</v>
      </c>
      <c r="AM36" s="629"/>
      <c r="AN36" s="629"/>
      <c r="AO36" s="630"/>
      <c r="AP36" s="222"/>
      <c r="AQ36" s="689" t="s">
        <v>331</v>
      </c>
      <c r="AR36" s="690"/>
      <c r="AS36" s="690"/>
      <c r="AT36" s="690"/>
      <c r="AU36" s="690"/>
      <c r="AV36" s="690"/>
      <c r="AW36" s="690"/>
      <c r="AX36" s="690"/>
      <c r="AY36" s="691"/>
      <c r="AZ36" s="612">
        <v>6586160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141092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5100680</v>
      </c>
      <c r="CS36" s="624"/>
      <c r="CT36" s="624"/>
      <c r="CU36" s="624"/>
      <c r="CV36" s="624"/>
      <c r="CW36" s="624"/>
      <c r="CX36" s="624"/>
      <c r="CY36" s="625"/>
      <c r="CZ36" s="628">
        <v>12</v>
      </c>
      <c r="DA36" s="654"/>
      <c r="DB36" s="654"/>
      <c r="DC36" s="658"/>
      <c r="DD36" s="632">
        <v>3774226</v>
      </c>
      <c r="DE36" s="624"/>
      <c r="DF36" s="624"/>
      <c r="DG36" s="624"/>
      <c r="DH36" s="624"/>
      <c r="DI36" s="624"/>
      <c r="DJ36" s="624"/>
      <c r="DK36" s="625"/>
      <c r="DL36" s="632">
        <v>2450514</v>
      </c>
      <c r="DM36" s="624"/>
      <c r="DN36" s="624"/>
      <c r="DO36" s="624"/>
      <c r="DP36" s="624"/>
      <c r="DQ36" s="624"/>
      <c r="DR36" s="624"/>
      <c r="DS36" s="624"/>
      <c r="DT36" s="624"/>
      <c r="DU36" s="624"/>
      <c r="DV36" s="625"/>
      <c r="DW36" s="628">
        <v>11.1</v>
      </c>
      <c r="DX36" s="654"/>
      <c r="DY36" s="654"/>
      <c r="DZ36" s="654"/>
      <c r="EA36" s="654"/>
      <c r="EB36" s="654"/>
      <c r="EC36" s="655"/>
    </row>
    <row r="37" spans="2:133" ht="11.25" customHeight="1">
      <c r="B37" s="620" t="s">
        <v>334</v>
      </c>
      <c r="C37" s="621"/>
      <c r="D37" s="621"/>
      <c r="E37" s="621"/>
      <c r="F37" s="621"/>
      <c r="G37" s="621"/>
      <c r="H37" s="621"/>
      <c r="I37" s="621"/>
      <c r="J37" s="621"/>
      <c r="K37" s="621"/>
      <c r="L37" s="621"/>
      <c r="M37" s="621"/>
      <c r="N37" s="621"/>
      <c r="O37" s="621"/>
      <c r="P37" s="621"/>
      <c r="Q37" s="622"/>
      <c r="R37" s="623">
        <v>1077226</v>
      </c>
      <c r="S37" s="624"/>
      <c r="T37" s="624"/>
      <c r="U37" s="624"/>
      <c r="V37" s="624"/>
      <c r="W37" s="624"/>
      <c r="X37" s="624"/>
      <c r="Y37" s="625"/>
      <c r="Z37" s="626">
        <v>2.4</v>
      </c>
      <c r="AA37" s="626"/>
      <c r="AB37" s="626"/>
      <c r="AC37" s="626"/>
      <c r="AD37" s="627">
        <v>275</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1860141</v>
      </c>
      <c r="BA37" s="624"/>
      <c r="BB37" s="624"/>
      <c r="BC37" s="624"/>
      <c r="BD37" s="656"/>
      <c r="BE37" s="656"/>
      <c r="BF37" s="678"/>
      <c r="BG37" s="620" t="s">
        <v>336</v>
      </c>
      <c r="BH37" s="621"/>
      <c r="BI37" s="621"/>
      <c r="BJ37" s="621"/>
      <c r="BK37" s="621"/>
      <c r="BL37" s="621"/>
      <c r="BM37" s="621"/>
      <c r="BN37" s="621"/>
      <c r="BO37" s="621"/>
      <c r="BP37" s="621"/>
      <c r="BQ37" s="621"/>
      <c r="BR37" s="621"/>
      <c r="BS37" s="621"/>
      <c r="BT37" s="621"/>
      <c r="BU37" s="622"/>
      <c r="BV37" s="623">
        <v>19942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28630</v>
      </c>
      <c r="CS37" s="656"/>
      <c r="CT37" s="656"/>
      <c r="CU37" s="656"/>
      <c r="CV37" s="656"/>
      <c r="CW37" s="656"/>
      <c r="CX37" s="656"/>
      <c r="CY37" s="657"/>
      <c r="CZ37" s="628">
        <v>0.1</v>
      </c>
      <c r="DA37" s="654"/>
      <c r="DB37" s="654"/>
      <c r="DC37" s="658"/>
      <c r="DD37" s="632">
        <v>28630</v>
      </c>
      <c r="DE37" s="656"/>
      <c r="DF37" s="656"/>
      <c r="DG37" s="656"/>
      <c r="DH37" s="656"/>
      <c r="DI37" s="656"/>
      <c r="DJ37" s="656"/>
      <c r="DK37" s="657"/>
      <c r="DL37" s="632">
        <v>26874</v>
      </c>
      <c r="DM37" s="656"/>
      <c r="DN37" s="656"/>
      <c r="DO37" s="656"/>
      <c r="DP37" s="656"/>
      <c r="DQ37" s="656"/>
      <c r="DR37" s="656"/>
      <c r="DS37" s="656"/>
      <c r="DT37" s="656"/>
      <c r="DU37" s="656"/>
      <c r="DV37" s="657"/>
      <c r="DW37" s="628">
        <v>0.1</v>
      </c>
      <c r="DX37" s="654"/>
      <c r="DY37" s="654"/>
      <c r="DZ37" s="654"/>
      <c r="EA37" s="654"/>
      <c r="EB37" s="654"/>
      <c r="EC37" s="655"/>
    </row>
    <row r="38" spans="2:133" ht="11.25" customHeight="1">
      <c r="B38" s="620" t="s">
        <v>338</v>
      </c>
      <c r="C38" s="621"/>
      <c r="D38" s="621"/>
      <c r="E38" s="621"/>
      <c r="F38" s="621"/>
      <c r="G38" s="621"/>
      <c r="H38" s="621"/>
      <c r="I38" s="621"/>
      <c r="J38" s="621"/>
      <c r="K38" s="621"/>
      <c r="L38" s="621"/>
      <c r="M38" s="621"/>
      <c r="N38" s="621"/>
      <c r="O38" s="621"/>
      <c r="P38" s="621"/>
      <c r="Q38" s="622"/>
      <c r="R38" s="623">
        <v>2450100</v>
      </c>
      <c r="S38" s="624"/>
      <c r="T38" s="624"/>
      <c r="U38" s="624"/>
      <c r="V38" s="624"/>
      <c r="W38" s="624"/>
      <c r="X38" s="624"/>
      <c r="Y38" s="625"/>
      <c r="Z38" s="626">
        <v>5.5</v>
      </c>
      <c r="AA38" s="626"/>
      <c r="AB38" s="626"/>
      <c r="AC38" s="626"/>
      <c r="AD38" s="627" t="s">
        <v>187</v>
      </c>
      <c r="AE38" s="627"/>
      <c r="AF38" s="627"/>
      <c r="AG38" s="627"/>
      <c r="AH38" s="627"/>
      <c r="AI38" s="627"/>
      <c r="AJ38" s="627"/>
      <c r="AK38" s="627"/>
      <c r="AL38" s="628" t="s">
        <v>131</v>
      </c>
      <c r="AM38" s="629"/>
      <c r="AN38" s="629"/>
      <c r="AO38" s="630"/>
      <c r="AQ38" s="686" t="s">
        <v>339</v>
      </c>
      <c r="AR38" s="687"/>
      <c r="AS38" s="687"/>
      <c r="AT38" s="687"/>
      <c r="AU38" s="687"/>
      <c r="AV38" s="687"/>
      <c r="AW38" s="687"/>
      <c r="AX38" s="687"/>
      <c r="AY38" s="688"/>
      <c r="AZ38" s="623">
        <v>1123899</v>
      </c>
      <c r="BA38" s="624"/>
      <c r="BB38" s="624"/>
      <c r="BC38" s="624"/>
      <c r="BD38" s="656"/>
      <c r="BE38" s="656"/>
      <c r="BF38" s="678"/>
      <c r="BG38" s="620" t="s">
        <v>340</v>
      </c>
      <c r="BH38" s="621"/>
      <c r="BI38" s="621"/>
      <c r="BJ38" s="621"/>
      <c r="BK38" s="621"/>
      <c r="BL38" s="621"/>
      <c r="BM38" s="621"/>
      <c r="BN38" s="621"/>
      <c r="BO38" s="621"/>
      <c r="BP38" s="621"/>
      <c r="BQ38" s="621"/>
      <c r="BR38" s="621"/>
      <c r="BS38" s="621"/>
      <c r="BT38" s="621"/>
      <c r="BU38" s="622"/>
      <c r="BV38" s="623">
        <v>9114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3720608</v>
      </c>
      <c r="CS38" s="624"/>
      <c r="CT38" s="624"/>
      <c r="CU38" s="624"/>
      <c r="CV38" s="624"/>
      <c r="CW38" s="624"/>
      <c r="CX38" s="624"/>
      <c r="CY38" s="625"/>
      <c r="CZ38" s="628">
        <v>8.6999999999999993</v>
      </c>
      <c r="DA38" s="654"/>
      <c r="DB38" s="654"/>
      <c r="DC38" s="658"/>
      <c r="DD38" s="632">
        <v>3121533</v>
      </c>
      <c r="DE38" s="624"/>
      <c r="DF38" s="624"/>
      <c r="DG38" s="624"/>
      <c r="DH38" s="624"/>
      <c r="DI38" s="624"/>
      <c r="DJ38" s="624"/>
      <c r="DK38" s="625"/>
      <c r="DL38" s="632">
        <v>2903078</v>
      </c>
      <c r="DM38" s="624"/>
      <c r="DN38" s="624"/>
      <c r="DO38" s="624"/>
      <c r="DP38" s="624"/>
      <c r="DQ38" s="624"/>
      <c r="DR38" s="624"/>
      <c r="DS38" s="624"/>
      <c r="DT38" s="624"/>
      <c r="DU38" s="624"/>
      <c r="DV38" s="625"/>
      <c r="DW38" s="628">
        <v>13.1</v>
      </c>
      <c r="DX38" s="654"/>
      <c r="DY38" s="654"/>
      <c r="DZ38" s="654"/>
      <c r="EA38" s="654"/>
      <c r="EB38" s="654"/>
      <c r="EC38" s="655"/>
    </row>
    <row r="39" spans="2:133" ht="11.25" customHeight="1">
      <c r="B39" s="620" t="s">
        <v>342</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6" t="s">
        <v>343</v>
      </c>
      <c r="AR39" s="687"/>
      <c r="AS39" s="687"/>
      <c r="AT39" s="687"/>
      <c r="AU39" s="687"/>
      <c r="AV39" s="687"/>
      <c r="AW39" s="687"/>
      <c r="AX39" s="687"/>
      <c r="AY39" s="688"/>
      <c r="AZ39" s="623">
        <v>119258</v>
      </c>
      <c r="BA39" s="624"/>
      <c r="BB39" s="624"/>
      <c r="BC39" s="624"/>
      <c r="BD39" s="656"/>
      <c r="BE39" s="656"/>
      <c r="BF39" s="678"/>
      <c r="BG39" s="620" t="s">
        <v>344</v>
      </c>
      <c r="BH39" s="621"/>
      <c r="BI39" s="621"/>
      <c r="BJ39" s="621"/>
      <c r="BK39" s="621"/>
      <c r="BL39" s="621"/>
      <c r="BM39" s="621"/>
      <c r="BN39" s="621"/>
      <c r="BO39" s="621"/>
      <c r="BP39" s="621"/>
      <c r="BQ39" s="621"/>
      <c r="BR39" s="621"/>
      <c r="BS39" s="621"/>
      <c r="BT39" s="621"/>
      <c r="BU39" s="622"/>
      <c r="BV39" s="623">
        <v>12914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2563395</v>
      </c>
      <c r="CS39" s="656"/>
      <c r="CT39" s="656"/>
      <c r="CU39" s="656"/>
      <c r="CV39" s="656"/>
      <c r="CW39" s="656"/>
      <c r="CX39" s="656"/>
      <c r="CY39" s="657"/>
      <c r="CZ39" s="628">
        <v>6</v>
      </c>
      <c r="DA39" s="654"/>
      <c r="DB39" s="654"/>
      <c r="DC39" s="658"/>
      <c r="DD39" s="632">
        <v>1519171</v>
      </c>
      <c r="DE39" s="656"/>
      <c r="DF39" s="656"/>
      <c r="DG39" s="656"/>
      <c r="DH39" s="656"/>
      <c r="DI39" s="656"/>
      <c r="DJ39" s="656"/>
      <c r="DK39" s="657"/>
      <c r="DL39" s="632" t="s">
        <v>238</v>
      </c>
      <c r="DM39" s="656"/>
      <c r="DN39" s="656"/>
      <c r="DO39" s="656"/>
      <c r="DP39" s="656"/>
      <c r="DQ39" s="656"/>
      <c r="DR39" s="656"/>
      <c r="DS39" s="656"/>
      <c r="DT39" s="656"/>
      <c r="DU39" s="656"/>
      <c r="DV39" s="657"/>
      <c r="DW39" s="628" t="s">
        <v>238</v>
      </c>
      <c r="DX39" s="654"/>
      <c r="DY39" s="654"/>
      <c r="DZ39" s="654"/>
      <c r="EA39" s="654"/>
      <c r="EB39" s="654"/>
      <c r="EC39" s="655"/>
    </row>
    <row r="40" spans="2:133" ht="11.25" customHeight="1">
      <c r="B40" s="620" t="s">
        <v>346</v>
      </c>
      <c r="C40" s="621"/>
      <c r="D40" s="621"/>
      <c r="E40" s="621"/>
      <c r="F40" s="621"/>
      <c r="G40" s="621"/>
      <c r="H40" s="621"/>
      <c r="I40" s="621"/>
      <c r="J40" s="621"/>
      <c r="K40" s="621"/>
      <c r="L40" s="621"/>
      <c r="M40" s="621"/>
      <c r="N40" s="621"/>
      <c r="O40" s="621"/>
      <c r="P40" s="621"/>
      <c r="Q40" s="622"/>
      <c r="R40" s="623">
        <v>281600</v>
      </c>
      <c r="S40" s="624"/>
      <c r="T40" s="624"/>
      <c r="U40" s="624"/>
      <c r="V40" s="624"/>
      <c r="W40" s="624"/>
      <c r="X40" s="624"/>
      <c r="Y40" s="625"/>
      <c r="Z40" s="626">
        <v>0.6</v>
      </c>
      <c r="AA40" s="626"/>
      <c r="AB40" s="626"/>
      <c r="AC40" s="626"/>
      <c r="AD40" s="627" t="s">
        <v>238</v>
      </c>
      <c r="AE40" s="627"/>
      <c r="AF40" s="627"/>
      <c r="AG40" s="627"/>
      <c r="AH40" s="627"/>
      <c r="AI40" s="627"/>
      <c r="AJ40" s="627"/>
      <c r="AK40" s="627"/>
      <c r="AL40" s="628" t="s">
        <v>238</v>
      </c>
      <c r="AM40" s="629"/>
      <c r="AN40" s="629"/>
      <c r="AO40" s="630"/>
      <c r="AQ40" s="686" t="s">
        <v>347</v>
      </c>
      <c r="AR40" s="687"/>
      <c r="AS40" s="687"/>
      <c r="AT40" s="687"/>
      <c r="AU40" s="687"/>
      <c r="AV40" s="687"/>
      <c r="AW40" s="687"/>
      <c r="AX40" s="687"/>
      <c r="AY40" s="688"/>
      <c r="AZ40" s="623">
        <v>31792</v>
      </c>
      <c r="BA40" s="624"/>
      <c r="BB40" s="624"/>
      <c r="BC40" s="624"/>
      <c r="BD40" s="656"/>
      <c r="BE40" s="656"/>
      <c r="BF40" s="678"/>
      <c r="BG40" s="671" t="s">
        <v>348</v>
      </c>
      <c r="BH40" s="672"/>
      <c r="BI40" s="672"/>
      <c r="BJ40" s="672"/>
      <c r="BK40" s="672"/>
      <c r="BL40" s="223"/>
      <c r="BM40" s="621" t="s">
        <v>349</v>
      </c>
      <c r="BN40" s="621"/>
      <c r="BO40" s="621"/>
      <c r="BP40" s="621"/>
      <c r="BQ40" s="621"/>
      <c r="BR40" s="621"/>
      <c r="BS40" s="621"/>
      <c r="BT40" s="621"/>
      <c r="BU40" s="622"/>
      <c r="BV40" s="623">
        <v>81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1622429</v>
      </c>
      <c r="CS40" s="624"/>
      <c r="CT40" s="624"/>
      <c r="CU40" s="624"/>
      <c r="CV40" s="624"/>
      <c r="CW40" s="624"/>
      <c r="CX40" s="624"/>
      <c r="CY40" s="625"/>
      <c r="CZ40" s="628">
        <v>3.8</v>
      </c>
      <c r="DA40" s="654"/>
      <c r="DB40" s="654"/>
      <c r="DC40" s="658"/>
      <c r="DD40" s="632">
        <v>706709</v>
      </c>
      <c r="DE40" s="624"/>
      <c r="DF40" s="624"/>
      <c r="DG40" s="624"/>
      <c r="DH40" s="624"/>
      <c r="DI40" s="624"/>
      <c r="DJ40" s="624"/>
      <c r="DK40" s="625"/>
      <c r="DL40" s="632" t="s">
        <v>131</v>
      </c>
      <c r="DM40" s="624"/>
      <c r="DN40" s="624"/>
      <c r="DO40" s="624"/>
      <c r="DP40" s="624"/>
      <c r="DQ40" s="624"/>
      <c r="DR40" s="624"/>
      <c r="DS40" s="624"/>
      <c r="DT40" s="624"/>
      <c r="DU40" s="624"/>
      <c r="DV40" s="625"/>
      <c r="DW40" s="628" t="s">
        <v>238</v>
      </c>
      <c r="DX40" s="654"/>
      <c r="DY40" s="654"/>
      <c r="DZ40" s="654"/>
      <c r="EA40" s="654"/>
      <c r="EB40" s="654"/>
      <c r="EC40" s="655"/>
    </row>
    <row r="41" spans="2:133" ht="11.25" customHeight="1">
      <c r="B41" s="644" t="s">
        <v>351</v>
      </c>
      <c r="C41" s="645"/>
      <c r="D41" s="645"/>
      <c r="E41" s="645"/>
      <c r="F41" s="645"/>
      <c r="G41" s="645"/>
      <c r="H41" s="645"/>
      <c r="I41" s="645"/>
      <c r="J41" s="645"/>
      <c r="K41" s="645"/>
      <c r="L41" s="645"/>
      <c r="M41" s="645"/>
      <c r="N41" s="645"/>
      <c r="O41" s="645"/>
      <c r="P41" s="645"/>
      <c r="Q41" s="646"/>
      <c r="R41" s="695">
        <v>44600264</v>
      </c>
      <c r="S41" s="696"/>
      <c r="T41" s="696"/>
      <c r="U41" s="696"/>
      <c r="V41" s="696"/>
      <c r="W41" s="696"/>
      <c r="X41" s="696"/>
      <c r="Y41" s="700"/>
      <c r="Z41" s="701">
        <v>100</v>
      </c>
      <c r="AA41" s="701"/>
      <c r="AB41" s="701"/>
      <c r="AC41" s="701"/>
      <c r="AD41" s="702">
        <v>21816230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638454</v>
      </c>
      <c r="BA41" s="624"/>
      <c r="BB41" s="624"/>
      <c r="BC41" s="624"/>
      <c r="BD41" s="656"/>
      <c r="BE41" s="656"/>
      <c r="BF41" s="678"/>
      <c r="BG41" s="671"/>
      <c r="BH41" s="672"/>
      <c r="BI41" s="672"/>
      <c r="BJ41" s="672"/>
      <c r="BK41" s="672"/>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238</v>
      </c>
      <c r="CS41" s="656"/>
      <c r="CT41" s="656"/>
      <c r="CU41" s="656"/>
      <c r="CV41" s="656"/>
      <c r="CW41" s="656"/>
      <c r="CX41" s="656"/>
      <c r="CY41" s="657"/>
      <c r="CZ41" s="628" t="s">
        <v>238</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2812616</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386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4811414</v>
      </c>
      <c r="CS42" s="656"/>
      <c r="CT42" s="656"/>
      <c r="CU42" s="656"/>
      <c r="CV42" s="656"/>
      <c r="CW42" s="656"/>
      <c r="CX42" s="656"/>
      <c r="CY42" s="657"/>
      <c r="CZ42" s="628">
        <v>11.3</v>
      </c>
      <c r="DA42" s="654"/>
      <c r="DB42" s="654"/>
      <c r="DC42" s="658"/>
      <c r="DD42" s="632">
        <v>1349202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164230</v>
      </c>
      <c r="CS43" s="656"/>
      <c r="CT43" s="656"/>
      <c r="CU43" s="656"/>
      <c r="CV43" s="656"/>
      <c r="CW43" s="656"/>
      <c r="CX43" s="656"/>
      <c r="CY43" s="657"/>
      <c r="CZ43" s="628">
        <v>0.4</v>
      </c>
      <c r="DA43" s="654"/>
      <c r="DB43" s="654"/>
      <c r="DC43" s="658"/>
      <c r="DD43" s="632">
        <v>163934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4390162</v>
      </c>
      <c r="CS44" s="624"/>
      <c r="CT44" s="624"/>
      <c r="CU44" s="624"/>
      <c r="CV44" s="624"/>
      <c r="CW44" s="624"/>
      <c r="CX44" s="624"/>
      <c r="CY44" s="625"/>
      <c r="CZ44" s="628">
        <v>10.3</v>
      </c>
      <c r="DA44" s="629"/>
      <c r="DB44" s="629"/>
      <c r="DC44" s="635"/>
      <c r="DD44" s="632">
        <v>1031356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2042869</v>
      </c>
      <c r="CS45" s="656"/>
      <c r="CT45" s="656"/>
      <c r="CU45" s="656"/>
      <c r="CV45" s="656"/>
      <c r="CW45" s="656"/>
      <c r="CX45" s="656"/>
      <c r="CY45" s="657"/>
      <c r="CZ45" s="628">
        <v>4.8</v>
      </c>
      <c r="DA45" s="654"/>
      <c r="DB45" s="654"/>
      <c r="DC45" s="658"/>
      <c r="DD45" s="632">
        <v>66502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2227808</v>
      </c>
      <c r="CS46" s="624"/>
      <c r="CT46" s="624"/>
      <c r="CU46" s="624"/>
      <c r="CV46" s="624"/>
      <c r="CW46" s="624"/>
      <c r="CX46" s="624"/>
      <c r="CY46" s="625"/>
      <c r="CZ46" s="628">
        <v>5.2</v>
      </c>
      <c r="DA46" s="629"/>
      <c r="DB46" s="629"/>
      <c r="DC46" s="635"/>
      <c r="DD46" s="632">
        <v>958139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v>421252</v>
      </c>
      <c r="CS47" s="656"/>
      <c r="CT47" s="656"/>
      <c r="CU47" s="656"/>
      <c r="CV47" s="656"/>
      <c r="CW47" s="656"/>
      <c r="CX47" s="656"/>
      <c r="CY47" s="657"/>
      <c r="CZ47" s="628">
        <v>1</v>
      </c>
      <c r="DA47" s="654"/>
      <c r="DB47" s="654"/>
      <c r="DC47" s="658"/>
      <c r="DD47" s="632">
        <v>317846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366</v>
      </c>
      <c r="CG48" s="621"/>
      <c r="CH48" s="621"/>
      <c r="CI48" s="621"/>
      <c r="CJ48" s="621"/>
      <c r="CK48" s="621"/>
      <c r="CL48" s="621"/>
      <c r="CM48" s="621"/>
      <c r="CN48" s="621"/>
      <c r="CO48" s="621"/>
      <c r="CP48" s="621"/>
      <c r="CQ48" s="622"/>
      <c r="CR48" s="623" t="s">
        <v>238</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42547884</v>
      </c>
      <c r="CS49" s="682"/>
      <c r="CT49" s="682"/>
      <c r="CU49" s="682"/>
      <c r="CV49" s="682"/>
      <c r="CW49" s="682"/>
      <c r="CX49" s="682"/>
      <c r="CY49" s="711"/>
      <c r="CZ49" s="703">
        <v>100</v>
      </c>
      <c r="DA49" s="712"/>
      <c r="DB49" s="712"/>
      <c r="DC49" s="713"/>
      <c r="DD49" s="714">
        <v>27235271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socCP17nqnuJv/WgMDYVzz8nOSSA4KX0dvufrk1FY32TjkA91bn2T0uPga4rpEh9LQ8u7UiehE4DC5DW845Pw==" saltValue="McmAlYu9nOrpqagP8vZ1C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44168</v>
      </c>
      <c r="R7" s="753"/>
      <c r="S7" s="753"/>
      <c r="T7" s="753"/>
      <c r="U7" s="753"/>
      <c r="V7" s="753">
        <v>42125</v>
      </c>
      <c r="W7" s="753"/>
      <c r="X7" s="753"/>
      <c r="Y7" s="753"/>
      <c r="Z7" s="753"/>
      <c r="AA7" s="753">
        <v>2043</v>
      </c>
      <c r="AB7" s="753"/>
      <c r="AC7" s="753"/>
      <c r="AD7" s="753"/>
      <c r="AE7" s="754"/>
      <c r="AF7" s="755">
        <v>1743</v>
      </c>
      <c r="AG7" s="756"/>
      <c r="AH7" s="756"/>
      <c r="AI7" s="756"/>
      <c r="AJ7" s="757"/>
      <c r="AK7" s="758">
        <v>3735</v>
      </c>
      <c r="AL7" s="759"/>
      <c r="AM7" s="759"/>
      <c r="AN7" s="759"/>
      <c r="AO7" s="759"/>
      <c r="AP7" s="759">
        <v>29025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8</v>
      </c>
      <c r="CI7" s="744"/>
      <c r="CJ7" s="744"/>
      <c r="CK7" s="744"/>
      <c r="CL7" s="745"/>
      <c r="CM7" s="743">
        <v>150</v>
      </c>
      <c r="CN7" s="744"/>
      <c r="CO7" s="744"/>
      <c r="CP7" s="744"/>
      <c r="CQ7" s="745"/>
      <c r="CR7" s="743">
        <v>7</v>
      </c>
      <c r="CS7" s="744"/>
      <c r="CT7" s="744"/>
      <c r="CU7" s="744"/>
      <c r="CV7" s="745"/>
      <c r="CW7" s="743" t="s">
        <v>593</v>
      </c>
      <c r="CX7" s="744"/>
      <c r="CY7" s="744"/>
      <c r="CZ7" s="744"/>
      <c r="DA7" s="745"/>
      <c r="DB7" s="743" t="s">
        <v>593</v>
      </c>
      <c r="DC7" s="744"/>
      <c r="DD7" s="744"/>
      <c r="DE7" s="744"/>
      <c r="DF7" s="745"/>
      <c r="DG7" s="743" t="s">
        <v>593</v>
      </c>
      <c r="DH7" s="744"/>
      <c r="DI7" s="744"/>
      <c r="DJ7" s="744"/>
      <c r="DK7" s="745"/>
      <c r="DL7" s="743" t="s">
        <v>593</v>
      </c>
      <c r="DM7" s="744"/>
      <c r="DN7" s="744"/>
      <c r="DO7" s="744"/>
      <c r="DP7" s="745"/>
      <c r="DQ7" s="743" t="s">
        <v>593</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4</v>
      </c>
      <c r="R8" s="784"/>
      <c r="S8" s="784"/>
      <c r="T8" s="784"/>
      <c r="U8" s="784"/>
      <c r="V8" s="784">
        <v>4</v>
      </c>
      <c r="W8" s="784"/>
      <c r="X8" s="784"/>
      <c r="Y8" s="784"/>
      <c r="Z8" s="784"/>
      <c r="AA8" s="784">
        <v>0</v>
      </c>
      <c r="AB8" s="784"/>
      <c r="AC8" s="784"/>
      <c r="AD8" s="784"/>
      <c r="AE8" s="785"/>
      <c r="AF8" s="786">
        <v>0</v>
      </c>
      <c r="AG8" s="787"/>
      <c r="AH8" s="787"/>
      <c r="AI8" s="787"/>
      <c r="AJ8" s="788"/>
      <c r="AK8" s="769">
        <v>4</v>
      </c>
      <c r="AL8" s="770"/>
      <c r="AM8" s="770"/>
      <c r="AN8" s="770"/>
      <c r="AO8" s="770"/>
      <c r="AP8" s="770" t="s">
        <v>593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14</v>
      </c>
      <c r="CI8" s="777"/>
      <c r="CJ8" s="777"/>
      <c r="CK8" s="777"/>
      <c r="CL8" s="778"/>
      <c r="CM8" s="776">
        <v>189</v>
      </c>
      <c r="CN8" s="777"/>
      <c r="CO8" s="777"/>
      <c r="CP8" s="777"/>
      <c r="CQ8" s="778"/>
      <c r="CR8" s="776">
        <v>30</v>
      </c>
      <c r="CS8" s="777"/>
      <c r="CT8" s="777"/>
      <c r="CU8" s="777"/>
      <c r="CV8" s="778"/>
      <c r="CW8" s="776" t="s">
        <v>593</v>
      </c>
      <c r="CX8" s="777"/>
      <c r="CY8" s="777"/>
      <c r="CZ8" s="777"/>
      <c r="DA8" s="778"/>
      <c r="DB8" s="776" t="s">
        <v>593</v>
      </c>
      <c r="DC8" s="777"/>
      <c r="DD8" s="777"/>
      <c r="DE8" s="777"/>
      <c r="DF8" s="778"/>
      <c r="DG8" s="776" t="s">
        <v>593</v>
      </c>
      <c r="DH8" s="777"/>
      <c r="DI8" s="777"/>
      <c r="DJ8" s="777"/>
      <c r="DK8" s="778"/>
      <c r="DL8" s="776" t="s">
        <v>593</v>
      </c>
      <c r="DM8" s="777"/>
      <c r="DN8" s="777"/>
      <c r="DO8" s="777"/>
      <c r="DP8" s="778"/>
      <c r="DQ8" s="776" t="s">
        <v>593</v>
      </c>
      <c r="DR8" s="777"/>
      <c r="DS8" s="777"/>
      <c r="DT8" s="777"/>
      <c r="DU8" s="778"/>
      <c r="DV8" s="773"/>
      <c r="DW8" s="774"/>
      <c r="DX8" s="774"/>
      <c r="DY8" s="774"/>
      <c r="DZ8" s="779"/>
      <c r="EA8" s="234"/>
    </row>
    <row r="9" spans="1:131" s="235" customFormat="1" ht="26.25" customHeight="1">
      <c r="A9" s="238">
        <v>3</v>
      </c>
      <c r="B9" s="780" t="s">
        <v>392</v>
      </c>
      <c r="C9" s="781"/>
      <c r="D9" s="781"/>
      <c r="E9" s="781"/>
      <c r="F9" s="781"/>
      <c r="G9" s="781"/>
      <c r="H9" s="781"/>
      <c r="I9" s="781"/>
      <c r="J9" s="781"/>
      <c r="K9" s="781"/>
      <c r="L9" s="781"/>
      <c r="M9" s="781"/>
      <c r="N9" s="781"/>
      <c r="O9" s="781"/>
      <c r="P9" s="782"/>
      <c r="Q9" s="783">
        <v>55</v>
      </c>
      <c r="R9" s="784"/>
      <c r="S9" s="784"/>
      <c r="T9" s="784"/>
      <c r="U9" s="784"/>
      <c r="V9" s="784">
        <v>50</v>
      </c>
      <c r="W9" s="784"/>
      <c r="X9" s="784"/>
      <c r="Y9" s="784"/>
      <c r="Z9" s="784"/>
      <c r="AA9" s="784">
        <v>5</v>
      </c>
      <c r="AB9" s="784"/>
      <c r="AC9" s="784"/>
      <c r="AD9" s="784"/>
      <c r="AE9" s="785"/>
      <c r="AF9" s="786">
        <v>5</v>
      </c>
      <c r="AG9" s="787"/>
      <c r="AH9" s="787"/>
      <c r="AI9" s="787"/>
      <c r="AJ9" s="788"/>
      <c r="AK9" s="769">
        <v>29</v>
      </c>
      <c r="AL9" s="770"/>
      <c r="AM9" s="770"/>
      <c r="AN9" s="770"/>
      <c r="AO9" s="770"/>
      <c r="AP9" s="770">
        <v>13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t="s">
        <v>393</v>
      </c>
      <c r="C10" s="781"/>
      <c r="D10" s="781"/>
      <c r="E10" s="781"/>
      <c r="F10" s="781"/>
      <c r="G10" s="781"/>
      <c r="H10" s="781"/>
      <c r="I10" s="781"/>
      <c r="J10" s="781"/>
      <c r="K10" s="781"/>
      <c r="L10" s="781"/>
      <c r="M10" s="781"/>
      <c r="N10" s="781"/>
      <c r="O10" s="781"/>
      <c r="P10" s="782"/>
      <c r="Q10" s="783">
        <v>15</v>
      </c>
      <c r="R10" s="784"/>
      <c r="S10" s="784"/>
      <c r="T10" s="784"/>
      <c r="U10" s="784"/>
      <c r="V10" s="784">
        <v>13</v>
      </c>
      <c r="W10" s="784"/>
      <c r="X10" s="784"/>
      <c r="Y10" s="784"/>
      <c r="Z10" s="784"/>
      <c r="AA10" s="784">
        <v>2</v>
      </c>
      <c r="AB10" s="784"/>
      <c r="AC10" s="784"/>
      <c r="AD10" s="784"/>
      <c r="AE10" s="785"/>
      <c r="AF10" s="786">
        <v>2</v>
      </c>
      <c r="AG10" s="787"/>
      <c r="AH10" s="787"/>
      <c r="AI10" s="787"/>
      <c r="AJ10" s="788"/>
      <c r="AK10" s="769">
        <v>2</v>
      </c>
      <c r="AL10" s="770"/>
      <c r="AM10" s="770"/>
      <c r="AN10" s="770"/>
      <c r="AO10" s="770"/>
      <c r="AP10" s="770" t="s">
        <v>593</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t="s">
        <v>394</v>
      </c>
      <c r="C11" s="781"/>
      <c r="D11" s="781"/>
      <c r="E11" s="781"/>
      <c r="F11" s="781"/>
      <c r="G11" s="781"/>
      <c r="H11" s="781"/>
      <c r="I11" s="781"/>
      <c r="J11" s="781"/>
      <c r="K11" s="781"/>
      <c r="L11" s="781"/>
      <c r="M11" s="781"/>
      <c r="N11" s="781"/>
      <c r="O11" s="781"/>
      <c r="P11" s="782"/>
      <c r="Q11" s="783">
        <v>24</v>
      </c>
      <c r="R11" s="784"/>
      <c r="S11" s="784"/>
      <c r="T11" s="784"/>
      <c r="U11" s="784"/>
      <c r="V11" s="784">
        <v>23</v>
      </c>
      <c r="W11" s="784"/>
      <c r="X11" s="784"/>
      <c r="Y11" s="784"/>
      <c r="Z11" s="784"/>
      <c r="AA11" s="784">
        <v>1</v>
      </c>
      <c r="AB11" s="784"/>
      <c r="AC11" s="784"/>
      <c r="AD11" s="784"/>
      <c r="AE11" s="785"/>
      <c r="AF11" s="786">
        <v>1</v>
      </c>
      <c r="AG11" s="787"/>
      <c r="AH11" s="787"/>
      <c r="AI11" s="787"/>
      <c r="AJ11" s="788"/>
      <c r="AK11" s="769">
        <v>6</v>
      </c>
      <c r="AL11" s="770"/>
      <c r="AM11" s="770"/>
      <c r="AN11" s="770"/>
      <c r="AO11" s="770"/>
      <c r="AP11" s="770">
        <v>42</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t="s">
        <v>395</v>
      </c>
      <c r="C12" s="781"/>
      <c r="D12" s="781"/>
      <c r="E12" s="781"/>
      <c r="F12" s="781"/>
      <c r="G12" s="781"/>
      <c r="H12" s="781"/>
      <c r="I12" s="781"/>
      <c r="J12" s="781"/>
      <c r="K12" s="781"/>
      <c r="L12" s="781"/>
      <c r="M12" s="781"/>
      <c r="N12" s="781"/>
      <c r="O12" s="781"/>
      <c r="P12" s="782"/>
      <c r="Q12" s="783">
        <v>636</v>
      </c>
      <c r="R12" s="784"/>
      <c r="S12" s="784"/>
      <c r="T12" s="784"/>
      <c r="U12" s="784"/>
      <c r="V12" s="784">
        <v>634</v>
      </c>
      <c r="W12" s="784"/>
      <c r="X12" s="784"/>
      <c r="Y12" s="784"/>
      <c r="Z12" s="784"/>
      <c r="AA12" s="784">
        <v>2</v>
      </c>
      <c r="AB12" s="784"/>
      <c r="AC12" s="784"/>
      <c r="AD12" s="784"/>
      <c r="AE12" s="785"/>
      <c r="AF12" s="786">
        <v>2</v>
      </c>
      <c r="AG12" s="787"/>
      <c r="AH12" s="787"/>
      <c r="AI12" s="787"/>
      <c r="AJ12" s="788"/>
      <c r="AK12" s="769">
        <v>222</v>
      </c>
      <c r="AL12" s="770"/>
      <c r="AM12" s="770"/>
      <c r="AN12" s="770"/>
      <c r="AO12" s="770"/>
      <c r="AP12" s="770">
        <v>1684</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t="s">
        <v>396</v>
      </c>
      <c r="C13" s="781"/>
      <c r="D13" s="781"/>
      <c r="E13" s="781"/>
      <c r="F13" s="781"/>
      <c r="G13" s="781"/>
      <c r="H13" s="781"/>
      <c r="I13" s="781"/>
      <c r="J13" s="781"/>
      <c r="K13" s="781"/>
      <c r="L13" s="781"/>
      <c r="M13" s="781"/>
      <c r="N13" s="781"/>
      <c r="O13" s="781"/>
      <c r="P13" s="782"/>
      <c r="Q13" s="783">
        <v>1</v>
      </c>
      <c r="R13" s="784"/>
      <c r="S13" s="784"/>
      <c r="T13" s="784"/>
      <c r="U13" s="784"/>
      <c r="V13" s="784">
        <v>1</v>
      </c>
      <c r="W13" s="784"/>
      <c r="X13" s="784"/>
      <c r="Y13" s="784"/>
      <c r="Z13" s="784"/>
      <c r="AA13" s="784" t="s">
        <v>593</v>
      </c>
      <c r="AB13" s="784"/>
      <c r="AC13" s="784"/>
      <c r="AD13" s="784"/>
      <c r="AE13" s="785"/>
      <c r="AF13" s="786" t="s">
        <v>131</v>
      </c>
      <c r="AG13" s="787"/>
      <c r="AH13" s="787"/>
      <c r="AI13" s="787"/>
      <c r="AJ13" s="788"/>
      <c r="AK13" s="769" t="s">
        <v>593</v>
      </c>
      <c r="AL13" s="770"/>
      <c r="AM13" s="770"/>
      <c r="AN13" s="770"/>
      <c r="AO13" s="770"/>
      <c r="AP13" s="770" t="s">
        <v>593</v>
      </c>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398</v>
      </c>
      <c r="B23" s="789" t="s">
        <v>399</v>
      </c>
      <c r="C23" s="790"/>
      <c r="D23" s="790"/>
      <c r="E23" s="790"/>
      <c r="F23" s="790"/>
      <c r="G23" s="790"/>
      <c r="H23" s="790"/>
      <c r="I23" s="790"/>
      <c r="J23" s="790"/>
      <c r="K23" s="790"/>
      <c r="L23" s="790"/>
      <c r="M23" s="790"/>
      <c r="N23" s="790"/>
      <c r="O23" s="790"/>
      <c r="P23" s="791"/>
      <c r="Q23" s="792">
        <v>44903</v>
      </c>
      <c r="R23" s="793"/>
      <c r="S23" s="793"/>
      <c r="T23" s="793"/>
      <c r="U23" s="793"/>
      <c r="V23" s="793">
        <v>42850</v>
      </c>
      <c r="W23" s="793"/>
      <c r="X23" s="793"/>
      <c r="Y23" s="793"/>
      <c r="Z23" s="793"/>
      <c r="AA23" s="793">
        <v>2052</v>
      </c>
      <c r="AB23" s="793"/>
      <c r="AC23" s="793"/>
      <c r="AD23" s="793"/>
      <c r="AE23" s="794"/>
      <c r="AF23" s="795">
        <v>1752</v>
      </c>
      <c r="AG23" s="793"/>
      <c r="AH23" s="793"/>
      <c r="AI23" s="793"/>
      <c r="AJ23" s="796"/>
      <c r="AK23" s="797"/>
      <c r="AL23" s="798"/>
      <c r="AM23" s="798"/>
      <c r="AN23" s="798"/>
      <c r="AO23" s="798"/>
      <c r="AP23" s="793">
        <v>30763</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411</v>
      </c>
      <c r="C28" s="750"/>
      <c r="D28" s="750"/>
      <c r="E28" s="750"/>
      <c r="F28" s="750"/>
      <c r="G28" s="750"/>
      <c r="H28" s="750"/>
      <c r="I28" s="750"/>
      <c r="J28" s="750"/>
      <c r="K28" s="750"/>
      <c r="L28" s="750"/>
      <c r="M28" s="750"/>
      <c r="N28" s="750"/>
      <c r="O28" s="750"/>
      <c r="P28" s="751"/>
      <c r="Q28" s="822">
        <v>7101</v>
      </c>
      <c r="R28" s="823"/>
      <c r="S28" s="823"/>
      <c r="T28" s="823"/>
      <c r="U28" s="823"/>
      <c r="V28" s="823">
        <v>6960</v>
      </c>
      <c r="W28" s="823"/>
      <c r="X28" s="823"/>
      <c r="Y28" s="823"/>
      <c r="Z28" s="823"/>
      <c r="AA28" s="823">
        <v>141</v>
      </c>
      <c r="AB28" s="823"/>
      <c r="AC28" s="823"/>
      <c r="AD28" s="823"/>
      <c r="AE28" s="824"/>
      <c r="AF28" s="825">
        <v>141</v>
      </c>
      <c r="AG28" s="823"/>
      <c r="AH28" s="823"/>
      <c r="AI28" s="823"/>
      <c r="AJ28" s="826"/>
      <c r="AK28" s="827">
        <v>594</v>
      </c>
      <c r="AL28" s="828"/>
      <c r="AM28" s="828"/>
      <c r="AN28" s="828"/>
      <c r="AO28" s="828"/>
      <c r="AP28" s="828" t="s">
        <v>593</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412</v>
      </c>
      <c r="C29" s="781"/>
      <c r="D29" s="781"/>
      <c r="E29" s="781"/>
      <c r="F29" s="781"/>
      <c r="G29" s="781"/>
      <c r="H29" s="781"/>
      <c r="I29" s="781"/>
      <c r="J29" s="781"/>
      <c r="K29" s="781"/>
      <c r="L29" s="781"/>
      <c r="M29" s="781"/>
      <c r="N29" s="781"/>
      <c r="O29" s="781"/>
      <c r="P29" s="782"/>
      <c r="Q29" s="783">
        <v>1022</v>
      </c>
      <c r="R29" s="784"/>
      <c r="S29" s="784"/>
      <c r="T29" s="784"/>
      <c r="U29" s="784"/>
      <c r="V29" s="784">
        <v>1021</v>
      </c>
      <c r="W29" s="784"/>
      <c r="X29" s="784"/>
      <c r="Y29" s="784"/>
      <c r="Z29" s="784"/>
      <c r="AA29" s="784">
        <v>1</v>
      </c>
      <c r="AB29" s="784"/>
      <c r="AC29" s="784"/>
      <c r="AD29" s="784"/>
      <c r="AE29" s="785"/>
      <c r="AF29" s="786">
        <v>1</v>
      </c>
      <c r="AG29" s="787"/>
      <c r="AH29" s="787"/>
      <c r="AI29" s="787"/>
      <c r="AJ29" s="788"/>
      <c r="AK29" s="834">
        <v>297</v>
      </c>
      <c r="AL29" s="830"/>
      <c r="AM29" s="830"/>
      <c r="AN29" s="830"/>
      <c r="AO29" s="830"/>
      <c r="AP29" s="830" t="s">
        <v>593</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413</v>
      </c>
      <c r="C30" s="781"/>
      <c r="D30" s="781"/>
      <c r="E30" s="781"/>
      <c r="F30" s="781"/>
      <c r="G30" s="781"/>
      <c r="H30" s="781"/>
      <c r="I30" s="781"/>
      <c r="J30" s="781"/>
      <c r="K30" s="781"/>
      <c r="L30" s="781"/>
      <c r="M30" s="781"/>
      <c r="N30" s="781"/>
      <c r="O30" s="781"/>
      <c r="P30" s="782"/>
      <c r="Q30" s="783">
        <v>10899</v>
      </c>
      <c r="R30" s="784"/>
      <c r="S30" s="784"/>
      <c r="T30" s="784"/>
      <c r="U30" s="784"/>
      <c r="V30" s="784">
        <v>10487</v>
      </c>
      <c r="W30" s="784"/>
      <c r="X30" s="784"/>
      <c r="Y30" s="784"/>
      <c r="Z30" s="784"/>
      <c r="AA30" s="784">
        <v>412</v>
      </c>
      <c r="AB30" s="784"/>
      <c r="AC30" s="784"/>
      <c r="AD30" s="784"/>
      <c r="AE30" s="785"/>
      <c r="AF30" s="786">
        <v>412</v>
      </c>
      <c r="AG30" s="787"/>
      <c r="AH30" s="787"/>
      <c r="AI30" s="787"/>
      <c r="AJ30" s="788"/>
      <c r="AK30" s="834">
        <v>1504</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414</v>
      </c>
      <c r="C31" s="781"/>
      <c r="D31" s="781"/>
      <c r="E31" s="781"/>
      <c r="F31" s="781"/>
      <c r="G31" s="781"/>
      <c r="H31" s="781"/>
      <c r="I31" s="781"/>
      <c r="J31" s="781"/>
      <c r="K31" s="781"/>
      <c r="L31" s="781"/>
      <c r="M31" s="781"/>
      <c r="N31" s="781"/>
      <c r="O31" s="781"/>
      <c r="P31" s="782"/>
      <c r="Q31" s="783">
        <v>109</v>
      </c>
      <c r="R31" s="784"/>
      <c r="S31" s="784"/>
      <c r="T31" s="784"/>
      <c r="U31" s="784"/>
      <c r="V31" s="784">
        <v>109</v>
      </c>
      <c r="W31" s="784"/>
      <c r="X31" s="784"/>
      <c r="Y31" s="784"/>
      <c r="Z31" s="784"/>
      <c r="AA31" s="784" t="s">
        <v>593</v>
      </c>
      <c r="AB31" s="784"/>
      <c r="AC31" s="784"/>
      <c r="AD31" s="784"/>
      <c r="AE31" s="785"/>
      <c r="AF31" s="786" t="s">
        <v>131</v>
      </c>
      <c r="AG31" s="787"/>
      <c r="AH31" s="787"/>
      <c r="AI31" s="787"/>
      <c r="AJ31" s="788"/>
      <c r="AK31" s="834">
        <v>10</v>
      </c>
      <c r="AL31" s="830"/>
      <c r="AM31" s="830"/>
      <c r="AN31" s="830"/>
      <c r="AO31" s="830"/>
      <c r="AP31" s="830">
        <v>127</v>
      </c>
      <c r="AQ31" s="830"/>
      <c r="AR31" s="830"/>
      <c r="AS31" s="830"/>
      <c r="AT31" s="830"/>
      <c r="AU31" s="830">
        <v>127</v>
      </c>
      <c r="AV31" s="830"/>
      <c r="AW31" s="830"/>
      <c r="AX31" s="830"/>
      <c r="AY31" s="830"/>
      <c r="AZ31" s="831" t="s">
        <v>593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415</v>
      </c>
      <c r="C32" s="781"/>
      <c r="D32" s="781"/>
      <c r="E32" s="781"/>
      <c r="F32" s="781"/>
      <c r="G32" s="781"/>
      <c r="H32" s="781"/>
      <c r="I32" s="781"/>
      <c r="J32" s="781"/>
      <c r="K32" s="781"/>
      <c r="L32" s="781"/>
      <c r="M32" s="781"/>
      <c r="N32" s="781"/>
      <c r="O32" s="781"/>
      <c r="P32" s="782"/>
      <c r="Q32" s="783">
        <v>1439</v>
      </c>
      <c r="R32" s="784"/>
      <c r="S32" s="784"/>
      <c r="T32" s="784"/>
      <c r="U32" s="784"/>
      <c r="V32" s="784">
        <v>1309</v>
      </c>
      <c r="W32" s="784"/>
      <c r="X32" s="784"/>
      <c r="Y32" s="784"/>
      <c r="Z32" s="784"/>
      <c r="AA32" s="784">
        <v>130</v>
      </c>
      <c r="AB32" s="784"/>
      <c r="AC32" s="784"/>
      <c r="AD32" s="784"/>
      <c r="AE32" s="785"/>
      <c r="AF32" s="786">
        <v>2587</v>
      </c>
      <c r="AG32" s="787"/>
      <c r="AH32" s="787"/>
      <c r="AI32" s="787"/>
      <c r="AJ32" s="788"/>
      <c r="AK32" s="834">
        <v>119</v>
      </c>
      <c r="AL32" s="830"/>
      <c r="AM32" s="830"/>
      <c r="AN32" s="830"/>
      <c r="AO32" s="830"/>
      <c r="AP32" s="830">
        <v>5905</v>
      </c>
      <c r="AQ32" s="830"/>
      <c r="AR32" s="830"/>
      <c r="AS32" s="830"/>
      <c r="AT32" s="830"/>
      <c r="AU32" s="830">
        <v>1358</v>
      </c>
      <c r="AV32" s="830"/>
      <c r="AW32" s="830"/>
      <c r="AX32" s="830"/>
      <c r="AY32" s="830"/>
      <c r="AZ32" s="831" t="s">
        <v>593</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417</v>
      </c>
      <c r="C33" s="781"/>
      <c r="D33" s="781"/>
      <c r="E33" s="781"/>
      <c r="F33" s="781"/>
      <c r="G33" s="781"/>
      <c r="H33" s="781"/>
      <c r="I33" s="781"/>
      <c r="J33" s="781"/>
      <c r="K33" s="781"/>
      <c r="L33" s="781"/>
      <c r="M33" s="781"/>
      <c r="N33" s="781"/>
      <c r="O33" s="781"/>
      <c r="P33" s="782"/>
      <c r="Q33" s="783">
        <v>83</v>
      </c>
      <c r="R33" s="784"/>
      <c r="S33" s="784"/>
      <c r="T33" s="784"/>
      <c r="U33" s="784"/>
      <c r="V33" s="784">
        <v>76</v>
      </c>
      <c r="W33" s="784"/>
      <c r="X33" s="784"/>
      <c r="Y33" s="784"/>
      <c r="Z33" s="784"/>
      <c r="AA33" s="784">
        <v>7</v>
      </c>
      <c r="AB33" s="784"/>
      <c r="AC33" s="784"/>
      <c r="AD33" s="784"/>
      <c r="AE33" s="785"/>
      <c r="AF33" s="786">
        <v>175</v>
      </c>
      <c r="AG33" s="787"/>
      <c r="AH33" s="787"/>
      <c r="AI33" s="787"/>
      <c r="AJ33" s="788"/>
      <c r="AK33" s="834">
        <v>32</v>
      </c>
      <c r="AL33" s="830"/>
      <c r="AM33" s="830"/>
      <c r="AN33" s="830"/>
      <c r="AO33" s="830"/>
      <c r="AP33" s="830">
        <v>1218</v>
      </c>
      <c r="AQ33" s="830"/>
      <c r="AR33" s="830"/>
      <c r="AS33" s="830"/>
      <c r="AT33" s="830"/>
      <c r="AU33" s="830">
        <v>558</v>
      </c>
      <c r="AV33" s="830"/>
      <c r="AW33" s="830"/>
      <c r="AX33" s="830"/>
      <c r="AY33" s="830"/>
      <c r="AZ33" s="831" t="s">
        <v>593</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418</v>
      </c>
      <c r="C34" s="781"/>
      <c r="D34" s="781"/>
      <c r="E34" s="781"/>
      <c r="F34" s="781"/>
      <c r="G34" s="781"/>
      <c r="H34" s="781"/>
      <c r="I34" s="781"/>
      <c r="J34" s="781"/>
      <c r="K34" s="781"/>
      <c r="L34" s="781"/>
      <c r="M34" s="781"/>
      <c r="N34" s="781"/>
      <c r="O34" s="781"/>
      <c r="P34" s="782"/>
      <c r="Q34" s="783">
        <v>1340</v>
      </c>
      <c r="R34" s="784"/>
      <c r="S34" s="784"/>
      <c r="T34" s="784"/>
      <c r="U34" s="784"/>
      <c r="V34" s="784">
        <v>1470</v>
      </c>
      <c r="W34" s="784"/>
      <c r="X34" s="784"/>
      <c r="Y34" s="784"/>
      <c r="Z34" s="784"/>
      <c r="AA34" s="784">
        <v>-130</v>
      </c>
      <c r="AB34" s="784"/>
      <c r="AC34" s="784"/>
      <c r="AD34" s="784"/>
      <c r="AE34" s="785"/>
      <c r="AF34" s="786">
        <v>101</v>
      </c>
      <c r="AG34" s="787"/>
      <c r="AH34" s="787"/>
      <c r="AI34" s="787"/>
      <c r="AJ34" s="788"/>
      <c r="AK34" s="834">
        <v>854</v>
      </c>
      <c r="AL34" s="830"/>
      <c r="AM34" s="830"/>
      <c r="AN34" s="830"/>
      <c r="AO34" s="830"/>
      <c r="AP34" s="830">
        <v>15527</v>
      </c>
      <c r="AQ34" s="830"/>
      <c r="AR34" s="830"/>
      <c r="AS34" s="830"/>
      <c r="AT34" s="830"/>
      <c r="AU34" s="830">
        <v>10698</v>
      </c>
      <c r="AV34" s="830"/>
      <c r="AW34" s="830"/>
      <c r="AX34" s="830"/>
      <c r="AY34" s="830"/>
      <c r="AZ34" s="831" t="s">
        <v>593</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419</v>
      </c>
      <c r="C35" s="781"/>
      <c r="D35" s="781"/>
      <c r="E35" s="781"/>
      <c r="F35" s="781"/>
      <c r="G35" s="781"/>
      <c r="H35" s="781"/>
      <c r="I35" s="781"/>
      <c r="J35" s="781"/>
      <c r="K35" s="781"/>
      <c r="L35" s="781"/>
      <c r="M35" s="781"/>
      <c r="N35" s="781"/>
      <c r="O35" s="781"/>
      <c r="P35" s="782"/>
      <c r="Q35" s="783">
        <v>12445</v>
      </c>
      <c r="R35" s="784"/>
      <c r="S35" s="784"/>
      <c r="T35" s="784"/>
      <c r="U35" s="784"/>
      <c r="V35" s="784">
        <v>12842</v>
      </c>
      <c r="W35" s="784"/>
      <c r="X35" s="784"/>
      <c r="Y35" s="784"/>
      <c r="Z35" s="784"/>
      <c r="AA35" s="784">
        <v>-397</v>
      </c>
      <c r="AB35" s="784"/>
      <c r="AC35" s="784"/>
      <c r="AD35" s="784"/>
      <c r="AE35" s="785"/>
      <c r="AF35" s="786">
        <v>-265</v>
      </c>
      <c r="AG35" s="787"/>
      <c r="AH35" s="787"/>
      <c r="AI35" s="787"/>
      <c r="AJ35" s="788"/>
      <c r="AK35" s="834">
        <v>1860</v>
      </c>
      <c r="AL35" s="830"/>
      <c r="AM35" s="830"/>
      <c r="AN35" s="830"/>
      <c r="AO35" s="830"/>
      <c r="AP35" s="830">
        <v>7080</v>
      </c>
      <c r="AQ35" s="830"/>
      <c r="AR35" s="830"/>
      <c r="AS35" s="830"/>
      <c r="AT35" s="830"/>
      <c r="AU35" s="830">
        <v>4425</v>
      </c>
      <c r="AV35" s="830"/>
      <c r="AW35" s="830"/>
      <c r="AX35" s="830"/>
      <c r="AY35" s="830"/>
      <c r="AZ35" s="831">
        <v>2.5</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t="s">
        <v>420</v>
      </c>
      <c r="C36" s="781"/>
      <c r="D36" s="781"/>
      <c r="E36" s="781"/>
      <c r="F36" s="781"/>
      <c r="G36" s="781"/>
      <c r="H36" s="781"/>
      <c r="I36" s="781"/>
      <c r="J36" s="781"/>
      <c r="K36" s="781"/>
      <c r="L36" s="781"/>
      <c r="M36" s="781"/>
      <c r="N36" s="781"/>
      <c r="O36" s="781"/>
      <c r="P36" s="782"/>
      <c r="Q36" s="783">
        <v>6</v>
      </c>
      <c r="R36" s="784"/>
      <c r="S36" s="784"/>
      <c r="T36" s="784"/>
      <c r="U36" s="784"/>
      <c r="V36" s="784">
        <v>4</v>
      </c>
      <c r="W36" s="784"/>
      <c r="X36" s="784"/>
      <c r="Y36" s="784"/>
      <c r="Z36" s="784"/>
      <c r="AA36" s="784">
        <v>2</v>
      </c>
      <c r="AB36" s="784"/>
      <c r="AC36" s="784"/>
      <c r="AD36" s="784"/>
      <c r="AE36" s="785"/>
      <c r="AF36" s="786">
        <v>2</v>
      </c>
      <c r="AG36" s="787"/>
      <c r="AH36" s="787"/>
      <c r="AI36" s="787"/>
      <c r="AJ36" s="788"/>
      <c r="AK36" s="834" t="s">
        <v>593</v>
      </c>
      <c r="AL36" s="830"/>
      <c r="AM36" s="830"/>
      <c r="AN36" s="830"/>
      <c r="AO36" s="830"/>
      <c r="AP36" s="830" t="s">
        <v>593</v>
      </c>
      <c r="AQ36" s="830"/>
      <c r="AR36" s="830"/>
      <c r="AS36" s="830"/>
      <c r="AT36" s="830"/>
      <c r="AU36" s="830" t="s">
        <v>593</v>
      </c>
      <c r="AV36" s="830"/>
      <c r="AW36" s="830"/>
      <c r="AX36" s="830"/>
      <c r="AY36" s="830"/>
      <c r="AZ36" s="831" t="s">
        <v>593</v>
      </c>
      <c r="BA36" s="831"/>
      <c r="BB36" s="831"/>
      <c r="BC36" s="831"/>
      <c r="BD36" s="831"/>
      <c r="BE36" s="832" t="s">
        <v>421</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t="s">
        <v>422</v>
      </c>
      <c r="C37" s="781"/>
      <c r="D37" s="781"/>
      <c r="E37" s="781"/>
      <c r="F37" s="781"/>
      <c r="G37" s="781"/>
      <c r="H37" s="781"/>
      <c r="I37" s="781"/>
      <c r="J37" s="781"/>
      <c r="K37" s="781"/>
      <c r="L37" s="781"/>
      <c r="M37" s="781"/>
      <c r="N37" s="781"/>
      <c r="O37" s="781"/>
      <c r="P37" s="782"/>
      <c r="Q37" s="783">
        <v>412</v>
      </c>
      <c r="R37" s="784"/>
      <c r="S37" s="784"/>
      <c r="T37" s="784"/>
      <c r="U37" s="784"/>
      <c r="V37" s="784">
        <v>405</v>
      </c>
      <c r="W37" s="784"/>
      <c r="X37" s="784"/>
      <c r="Y37" s="784"/>
      <c r="Z37" s="784"/>
      <c r="AA37" s="784">
        <v>7</v>
      </c>
      <c r="AB37" s="784"/>
      <c r="AC37" s="784"/>
      <c r="AD37" s="784"/>
      <c r="AE37" s="785"/>
      <c r="AF37" s="786">
        <v>7</v>
      </c>
      <c r="AG37" s="787"/>
      <c r="AH37" s="787"/>
      <c r="AI37" s="787"/>
      <c r="AJ37" s="788"/>
      <c r="AK37" s="834">
        <v>250</v>
      </c>
      <c r="AL37" s="830"/>
      <c r="AM37" s="830"/>
      <c r="AN37" s="830"/>
      <c r="AO37" s="830"/>
      <c r="AP37" s="830">
        <v>2790</v>
      </c>
      <c r="AQ37" s="830"/>
      <c r="AR37" s="830"/>
      <c r="AS37" s="830"/>
      <c r="AT37" s="830"/>
      <c r="AU37" s="830">
        <v>2790</v>
      </c>
      <c r="AV37" s="830"/>
      <c r="AW37" s="830"/>
      <c r="AX37" s="830"/>
      <c r="AY37" s="830"/>
      <c r="AZ37" s="831" t="s">
        <v>593</v>
      </c>
      <c r="BA37" s="831"/>
      <c r="BB37" s="831"/>
      <c r="BC37" s="831"/>
      <c r="BD37" s="831"/>
      <c r="BE37" s="832" t="s">
        <v>421</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t="s">
        <v>423</v>
      </c>
      <c r="C38" s="781"/>
      <c r="D38" s="781"/>
      <c r="E38" s="781"/>
      <c r="F38" s="781"/>
      <c r="G38" s="781"/>
      <c r="H38" s="781"/>
      <c r="I38" s="781"/>
      <c r="J38" s="781"/>
      <c r="K38" s="781"/>
      <c r="L38" s="781"/>
      <c r="M38" s="781"/>
      <c r="N38" s="781"/>
      <c r="O38" s="781"/>
      <c r="P38" s="782"/>
      <c r="Q38" s="783">
        <v>30</v>
      </c>
      <c r="R38" s="784"/>
      <c r="S38" s="784"/>
      <c r="T38" s="784"/>
      <c r="U38" s="784"/>
      <c r="V38" s="784">
        <v>29</v>
      </c>
      <c r="W38" s="784"/>
      <c r="X38" s="784"/>
      <c r="Y38" s="784"/>
      <c r="Z38" s="784"/>
      <c r="AA38" s="784">
        <v>1</v>
      </c>
      <c r="AB38" s="784"/>
      <c r="AC38" s="784"/>
      <c r="AD38" s="784"/>
      <c r="AE38" s="785"/>
      <c r="AF38" s="786">
        <v>1</v>
      </c>
      <c r="AG38" s="787"/>
      <c r="AH38" s="787"/>
      <c r="AI38" s="787"/>
      <c r="AJ38" s="788"/>
      <c r="AK38" s="834">
        <v>19</v>
      </c>
      <c r="AL38" s="830"/>
      <c r="AM38" s="830"/>
      <c r="AN38" s="830"/>
      <c r="AO38" s="830"/>
      <c r="AP38" s="830">
        <v>97</v>
      </c>
      <c r="AQ38" s="830"/>
      <c r="AR38" s="830"/>
      <c r="AS38" s="830"/>
      <c r="AT38" s="830"/>
      <c r="AU38" s="830">
        <v>97</v>
      </c>
      <c r="AV38" s="830"/>
      <c r="AW38" s="830"/>
      <c r="AX38" s="830"/>
      <c r="AY38" s="830"/>
      <c r="AZ38" s="831" t="s">
        <v>593</v>
      </c>
      <c r="BA38" s="831"/>
      <c r="BB38" s="831"/>
      <c r="BC38" s="831"/>
      <c r="BD38" s="831"/>
      <c r="BE38" s="832" t="s">
        <v>421</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398</v>
      </c>
      <c r="B63" s="789" t="s">
        <v>425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3161</v>
      </c>
      <c r="AG63" s="844"/>
      <c r="AH63" s="844"/>
      <c r="AI63" s="844"/>
      <c r="AJ63" s="845"/>
      <c r="AK63" s="846"/>
      <c r="AL63" s="841"/>
      <c r="AM63" s="841"/>
      <c r="AN63" s="841"/>
      <c r="AO63" s="841"/>
      <c r="AP63" s="844">
        <v>32745</v>
      </c>
      <c r="AQ63" s="844"/>
      <c r="AR63" s="844"/>
      <c r="AS63" s="844"/>
      <c r="AT63" s="844"/>
      <c r="AU63" s="844">
        <v>20054</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429</v>
      </c>
      <c r="W66" s="734"/>
      <c r="X66" s="734"/>
      <c r="Y66" s="734"/>
      <c r="Z66" s="735"/>
      <c r="AA66" s="733" t="s">
        <v>430</v>
      </c>
      <c r="AB66" s="734"/>
      <c r="AC66" s="734"/>
      <c r="AD66" s="734"/>
      <c r="AE66" s="735"/>
      <c r="AF66" s="854" t="s">
        <v>431</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594</v>
      </c>
      <c r="C68" s="870"/>
      <c r="D68" s="870"/>
      <c r="E68" s="870"/>
      <c r="F68" s="870"/>
      <c r="G68" s="870"/>
      <c r="H68" s="870"/>
      <c r="I68" s="870"/>
      <c r="J68" s="870"/>
      <c r="K68" s="870"/>
      <c r="L68" s="870"/>
      <c r="M68" s="870"/>
      <c r="N68" s="870"/>
      <c r="O68" s="870"/>
      <c r="P68" s="871"/>
      <c r="Q68" s="872">
        <v>7170</v>
      </c>
      <c r="R68" s="866"/>
      <c r="S68" s="866"/>
      <c r="T68" s="866"/>
      <c r="U68" s="866"/>
      <c r="V68" s="866">
        <v>7083</v>
      </c>
      <c r="W68" s="866"/>
      <c r="X68" s="866"/>
      <c r="Y68" s="866"/>
      <c r="Z68" s="866"/>
      <c r="AA68" s="866">
        <v>87</v>
      </c>
      <c r="AB68" s="866"/>
      <c r="AC68" s="866"/>
      <c r="AD68" s="866"/>
      <c r="AE68" s="866"/>
      <c r="AF68" s="866">
        <v>87</v>
      </c>
      <c r="AG68" s="866"/>
      <c r="AH68" s="866"/>
      <c r="AI68" s="866"/>
      <c r="AJ68" s="866"/>
      <c r="AK68" s="866">
        <v>2533</v>
      </c>
      <c r="AL68" s="866"/>
      <c r="AM68" s="866"/>
      <c r="AN68" s="866"/>
      <c r="AO68" s="866"/>
      <c r="AP68" s="866" t="s">
        <v>593</v>
      </c>
      <c r="AQ68" s="866"/>
      <c r="AR68" s="866"/>
      <c r="AS68" s="866"/>
      <c r="AT68" s="866"/>
      <c r="AU68" s="866" t="s">
        <v>593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595</v>
      </c>
      <c r="C69" s="874"/>
      <c r="D69" s="874"/>
      <c r="E69" s="874"/>
      <c r="F69" s="874"/>
      <c r="G69" s="874"/>
      <c r="H69" s="874"/>
      <c r="I69" s="874"/>
      <c r="J69" s="874"/>
      <c r="K69" s="874"/>
      <c r="L69" s="874"/>
      <c r="M69" s="874"/>
      <c r="N69" s="874"/>
      <c r="O69" s="874"/>
      <c r="P69" s="875"/>
      <c r="Q69" s="876">
        <v>82</v>
      </c>
      <c r="R69" s="830"/>
      <c r="S69" s="830"/>
      <c r="T69" s="830"/>
      <c r="U69" s="830"/>
      <c r="V69" s="830">
        <v>64</v>
      </c>
      <c r="W69" s="830"/>
      <c r="X69" s="830"/>
      <c r="Y69" s="830"/>
      <c r="Z69" s="830"/>
      <c r="AA69" s="830">
        <v>19</v>
      </c>
      <c r="AB69" s="830"/>
      <c r="AC69" s="830"/>
      <c r="AD69" s="830"/>
      <c r="AE69" s="830"/>
      <c r="AF69" s="830">
        <v>19</v>
      </c>
      <c r="AG69" s="830"/>
      <c r="AH69" s="830"/>
      <c r="AI69" s="830"/>
      <c r="AJ69" s="830"/>
      <c r="AK69" s="830" t="s">
        <v>593</v>
      </c>
      <c r="AL69" s="830"/>
      <c r="AM69" s="830"/>
      <c r="AN69" s="830"/>
      <c r="AO69" s="830"/>
      <c r="AP69" s="830" t="s">
        <v>593</v>
      </c>
      <c r="AQ69" s="830"/>
      <c r="AR69" s="830"/>
      <c r="AS69" s="830"/>
      <c r="AT69" s="830"/>
      <c r="AU69" s="830" t="s">
        <v>593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596</v>
      </c>
      <c r="C70" s="874"/>
      <c r="D70" s="874"/>
      <c r="E70" s="874"/>
      <c r="F70" s="874"/>
      <c r="G70" s="874"/>
      <c r="H70" s="874"/>
      <c r="I70" s="874"/>
      <c r="J70" s="874"/>
      <c r="K70" s="874"/>
      <c r="L70" s="874"/>
      <c r="M70" s="874"/>
      <c r="N70" s="874"/>
      <c r="O70" s="874"/>
      <c r="P70" s="875"/>
      <c r="Q70" s="876">
        <v>146</v>
      </c>
      <c r="R70" s="830"/>
      <c r="S70" s="830"/>
      <c r="T70" s="830"/>
      <c r="U70" s="830"/>
      <c r="V70" s="830">
        <v>135</v>
      </c>
      <c r="W70" s="830"/>
      <c r="X70" s="830"/>
      <c r="Y70" s="830"/>
      <c r="Z70" s="830"/>
      <c r="AA70" s="830">
        <v>11</v>
      </c>
      <c r="AB70" s="830"/>
      <c r="AC70" s="830"/>
      <c r="AD70" s="830"/>
      <c r="AE70" s="830"/>
      <c r="AF70" s="830">
        <v>11</v>
      </c>
      <c r="AG70" s="830"/>
      <c r="AH70" s="830"/>
      <c r="AI70" s="830"/>
      <c r="AJ70" s="830"/>
      <c r="AK70" s="830">
        <v>32</v>
      </c>
      <c r="AL70" s="830"/>
      <c r="AM70" s="830"/>
      <c r="AN70" s="830"/>
      <c r="AO70" s="830"/>
      <c r="AP70" s="830" t="s">
        <v>593</v>
      </c>
      <c r="AQ70" s="830"/>
      <c r="AR70" s="830"/>
      <c r="AS70" s="830"/>
      <c r="AT70" s="830"/>
      <c r="AU70" s="830" t="s">
        <v>593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597</v>
      </c>
      <c r="C71" s="874"/>
      <c r="D71" s="874"/>
      <c r="E71" s="874"/>
      <c r="F71" s="874"/>
      <c r="G71" s="874"/>
      <c r="H71" s="874"/>
      <c r="I71" s="874"/>
      <c r="J71" s="874"/>
      <c r="K71" s="874"/>
      <c r="L71" s="874"/>
      <c r="M71" s="874"/>
      <c r="N71" s="874"/>
      <c r="O71" s="874"/>
      <c r="P71" s="875"/>
      <c r="Q71" s="876">
        <v>542</v>
      </c>
      <c r="R71" s="830"/>
      <c r="S71" s="830"/>
      <c r="T71" s="830"/>
      <c r="U71" s="830"/>
      <c r="V71" s="830">
        <v>507</v>
      </c>
      <c r="W71" s="830"/>
      <c r="X71" s="830"/>
      <c r="Y71" s="830"/>
      <c r="Z71" s="830"/>
      <c r="AA71" s="830">
        <v>35</v>
      </c>
      <c r="AB71" s="830"/>
      <c r="AC71" s="830"/>
      <c r="AD71" s="830"/>
      <c r="AE71" s="830"/>
      <c r="AF71" s="830">
        <v>35</v>
      </c>
      <c r="AG71" s="830"/>
      <c r="AH71" s="830"/>
      <c r="AI71" s="830"/>
      <c r="AJ71" s="830"/>
      <c r="AK71" s="830" t="s">
        <v>593</v>
      </c>
      <c r="AL71" s="830"/>
      <c r="AM71" s="830"/>
      <c r="AN71" s="830"/>
      <c r="AO71" s="830"/>
      <c r="AP71" s="830" t="s">
        <v>593</v>
      </c>
      <c r="AQ71" s="830"/>
      <c r="AR71" s="830"/>
      <c r="AS71" s="830"/>
      <c r="AT71" s="830"/>
      <c r="AU71" s="830" t="s">
        <v>593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598</v>
      </c>
      <c r="C72" s="874"/>
      <c r="D72" s="874"/>
      <c r="E72" s="874"/>
      <c r="F72" s="874"/>
      <c r="G72" s="874"/>
      <c r="H72" s="874"/>
      <c r="I72" s="874"/>
      <c r="J72" s="874"/>
      <c r="K72" s="874"/>
      <c r="L72" s="874"/>
      <c r="M72" s="874"/>
      <c r="N72" s="874"/>
      <c r="O72" s="874"/>
      <c r="P72" s="875"/>
      <c r="Q72" s="876">
        <v>154466</v>
      </c>
      <c r="R72" s="830"/>
      <c r="S72" s="830"/>
      <c r="T72" s="830"/>
      <c r="U72" s="830"/>
      <c r="V72" s="830">
        <v>151330</v>
      </c>
      <c r="W72" s="830"/>
      <c r="X72" s="830"/>
      <c r="Y72" s="830"/>
      <c r="Z72" s="830"/>
      <c r="AA72" s="830">
        <v>3136</v>
      </c>
      <c r="AB72" s="830"/>
      <c r="AC72" s="830"/>
      <c r="AD72" s="830"/>
      <c r="AE72" s="830"/>
      <c r="AF72" s="830">
        <v>3136</v>
      </c>
      <c r="AG72" s="830"/>
      <c r="AH72" s="830"/>
      <c r="AI72" s="830"/>
      <c r="AJ72" s="830"/>
      <c r="AK72" s="830">
        <v>668</v>
      </c>
      <c r="AL72" s="830"/>
      <c r="AM72" s="830"/>
      <c r="AN72" s="830"/>
      <c r="AO72" s="830"/>
      <c r="AP72" s="830" t="s">
        <v>593</v>
      </c>
      <c r="AQ72" s="830"/>
      <c r="AR72" s="830"/>
      <c r="AS72" s="830"/>
      <c r="AT72" s="830"/>
      <c r="AU72" s="830" t="s">
        <v>593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398</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3288</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37</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310</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310</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310</v>
      </c>
      <c r="DR109" s="893"/>
      <c r="DS109" s="893"/>
      <c r="DT109" s="893"/>
      <c r="DU109" s="894"/>
      <c r="DV109" s="892" t="s">
        <v>446</v>
      </c>
      <c r="DW109" s="893"/>
      <c r="DX109" s="893"/>
      <c r="DY109" s="893"/>
      <c r="DZ109" s="895"/>
    </row>
    <row r="110" spans="1:131" s="230" customFormat="1" ht="26.25" customHeight="1">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3312504</v>
      </c>
      <c r="AB110" s="900"/>
      <c r="AC110" s="900"/>
      <c r="AD110" s="900"/>
      <c r="AE110" s="901"/>
      <c r="AF110" s="902">
        <v>3411083</v>
      </c>
      <c r="AG110" s="900"/>
      <c r="AH110" s="900"/>
      <c r="AI110" s="900"/>
      <c r="AJ110" s="901"/>
      <c r="AK110" s="902">
        <v>3475717</v>
      </c>
      <c r="AL110" s="900"/>
      <c r="AM110" s="900"/>
      <c r="AN110" s="900"/>
      <c r="AO110" s="901"/>
      <c r="AP110" s="903">
        <v>18.7</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33091666</v>
      </c>
      <c r="BR110" s="931"/>
      <c r="BS110" s="931"/>
      <c r="BT110" s="931"/>
      <c r="BU110" s="931"/>
      <c r="BV110" s="931">
        <v>32121609</v>
      </c>
      <c r="BW110" s="931"/>
      <c r="BX110" s="931"/>
      <c r="BY110" s="931"/>
      <c r="BZ110" s="931"/>
      <c r="CA110" s="931">
        <v>30763252</v>
      </c>
      <c r="CB110" s="931"/>
      <c r="CC110" s="931"/>
      <c r="CD110" s="931"/>
      <c r="CE110" s="931"/>
      <c r="CF110" s="944">
        <v>165.1</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2311300</v>
      </c>
      <c r="DH110" s="931"/>
      <c r="DI110" s="931"/>
      <c r="DJ110" s="931"/>
      <c r="DK110" s="931"/>
      <c r="DL110" s="931">
        <v>2311300</v>
      </c>
      <c r="DM110" s="931"/>
      <c r="DN110" s="931"/>
      <c r="DO110" s="931"/>
      <c r="DP110" s="931"/>
      <c r="DQ110" s="931">
        <v>2080171</v>
      </c>
      <c r="DR110" s="931"/>
      <c r="DS110" s="931"/>
      <c r="DT110" s="931"/>
      <c r="DU110" s="931"/>
      <c r="DV110" s="932">
        <v>11.2</v>
      </c>
      <c r="DW110" s="932"/>
      <c r="DX110" s="932"/>
      <c r="DY110" s="932"/>
      <c r="DZ110" s="933"/>
    </row>
    <row r="111" spans="1:131" s="230" customFormat="1" ht="26.25" customHeight="1">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453</v>
      </c>
      <c r="AB111" s="938"/>
      <c r="AC111" s="938"/>
      <c r="AD111" s="938"/>
      <c r="AE111" s="939"/>
      <c r="AF111" s="940" t="s">
        <v>400</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2331978</v>
      </c>
      <c r="BR111" s="926"/>
      <c r="BS111" s="926"/>
      <c r="BT111" s="926"/>
      <c r="BU111" s="926"/>
      <c r="BV111" s="926">
        <v>2325080</v>
      </c>
      <c r="BW111" s="926"/>
      <c r="BX111" s="926"/>
      <c r="BY111" s="926"/>
      <c r="BZ111" s="926"/>
      <c r="CA111" s="926">
        <v>2087058</v>
      </c>
      <c r="CB111" s="926"/>
      <c r="CC111" s="926"/>
      <c r="CD111" s="926"/>
      <c r="CE111" s="926"/>
      <c r="CF111" s="920">
        <v>11.2</v>
      </c>
      <c r="CG111" s="921"/>
      <c r="CH111" s="921"/>
      <c r="CI111" s="921"/>
      <c r="CJ111" s="921"/>
      <c r="CK111" s="948"/>
      <c r="CL111" s="949"/>
      <c r="CM111" s="922" t="s">
        <v>455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400</v>
      </c>
      <c r="DH111" s="926"/>
      <c r="DI111" s="926"/>
      <c r="DJ111" s="926"/>
      <c r="DK111" s="926"/>
      <c r="DL111" s="926" t="s">
        <v>400</v>
      </c>
      <c r="DM111" s="926"/>
      <c r="DN111" s="926"/>
      <c r="DO111" s="926"/>
      <c r="DP111" s="926"/>
      <c r="DQ111" s="926" t="s">
        <v>400</v>
      </c>
      <c r="DR111" s="926"/>
      <c r="DS111" s="926"/>
      <c r="DT111" s="926"/>
      <c r="DU111" s="926"/>
      <c r="DV111" s="927" t="s">
        <v>400</v>
      </c>
      <c r="DW111" s="927"/>
      <c r="DX111" s="927"/>
      <c r="DY111" s="927"/>
      <c r="DZ111" s="928"/>
    </row>
    <row r="112" spans="1:131" s="230" customFormat="1" ht="26.25" customHeight="1">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400</v>
      </c>
      <c r="AB112" s="959"/>
      <c r="AC112" s="959"/>
      <c r="AD112" s="959"/>
      <c r="AE112" s="960"/>
      <c r="AF112" s="961" t="s">
        <v>400</v>
      </c>
      <c r="AG112" s="959"/>
      <c r="AH112" s="959"/>
      <c r="AI112" s="959"/>
      <c r="AJ112" s="960"/>
      <c r="AK112" s="961" t="s">
        <v>400</v>
      </c>
      <c r="AL112" s="959"/>
      <c r="AM112" s="959"/>
      <c r="AN112" s="959"/>
      <c r="AO112" s="960"/>
      <c r="AP112" s="962" t="s">
        <v>400</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20668458</v>
      </c>
      <c r="BR112" s="926"/>
      <c r="BS112" s="926"/>
      <c r="BT112" s="926"/>
      <c r="BU112" s="926"/>
      <c r="BV112" s="926">
        <v>20800963</v>
      </c>
      <c r="BW112" s="926"/>
      <c r="BX112" s="926"/>
      <c r="BY112" s="926"/>
      <c r="BZ112" s="926"/>
      <c r="CA112" s="926">
        <v>20053569</v>
      </c>
      <c r="CB112" s="926"/>
      <c r="CC112" s="926"/>
      <c r="CD112" s="926"/>
      <c r="CE112" s="926"/>
      <c r="CF112" s="920">
        <v>107.6</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453</v>
      </c>
      <c r="DM112" s="926"/>
      <c r="DN112" s="926"/>
      <c r="DO112" s="926"/>
      <c r="DP112" s="926"/>
      <c r="DQ112" s="926" t="s">
        <v>131</v>
      </c>
      <c r="DR112" s="926"/>
      <c r="DS112" s="926"/>
      <c r="DT112" s="926"/>
      <c r="DU112" s="926"/>
      <c r="DV112" s="927" t="s">
        <v>400</v>
      </c>
      <c r="DW112" s="927"/>
      <c r="DX112" s="927"/>
      <c r="DY112" s="927"/>
      <c r="DZ112" s="928"/>
    </row>
    <row r="113" spans="1:130" s="230" customFormat="1" ht="26.25" customHeight="1">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1467349</v>
      </c>
      <c r="AB113" s="938"/>
      <c r="AC113" s="938"/>
      <c r="AD113" s="938"/>
      <c r="AE113" s="939"/>
      <c r="AF113" s="940">
        <v>1460995</v>
      </c>
      <c r="AG113" s="938"/>
      <c r="AH113" s="938"/>
      <c r="AI113" s="938"/>
      <c r="AJ113" s="939"/>
      <c r="AK113" s="940">
        <v>1528767</v>
      </c>
      <c r="AL113" s="938"/>
      <c r="AM113" s="938"/>
      <c r="AN113" s="938"/>
      <c r="AO113" s="939"/>
      <c r="AP113" s="941">
        <v>8.1999999999999993</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t="s">
        <v>453</v>
      </c>
      <c r="BR113" s="926"/>
      <c r="BS113" s="926"/>
      <c r="BT113" s="926"/>
      <c r="BU113" s="926"/>
      <c r="BV113" s="926" t="s">
        <v>453</v>
      </c>
      <c r="BW113" s="926"/>
      <c r="BX113" s="926"/>
      <c r="BY113" s="926"/>
      <c r="BZ113" s="926"/>
      <c r="CA113" s="926" t="s">
        <v>400</v>
      </c>
      <c r="CB113" s="926"/>
      <c r="CC113" s="926"/>
      <c r="CD113" s="926"/>
      <c r="CE113" s="926"/>
      <c r="CF113" s="920" t="s">
        <v>400</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400</v>
      </c>
      <c r="DM113" s="959"/>
      <c r="DN113" s="959"/>
      <c r="DO113" s="959"/>
      <c r="DP113" s="960"/>
      <c r="DQ113" s="961" t="s">
        <v>400</v>
      </c>
      <c r="DR113" s="959"/>
      <c r="DS113" s="959"/>
      <c r="DT113" s="959"/>
      <c r="DU113" s="960"/>
      <c r="DV113" s="962" t="s">
        <v>400</v>
      </c>
      <c r="DW113" s="963"/>
      <c r="DX113" s="963"/>
      <c r="DY113" s="963"/>
      <c r="DZ113" s="964"/>
    </row>
    <row r="114" spans="1:130" s="230" customFormat="1" ht="26.25" customHeight="1">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131</v>
      </c>
      <c r="AB114" s="959"/>
      <c r="AC114" s="959"/>
      <c r="AD114" s="959"/>
      <c r="AE114" s="960"/>
      <c r="AF114" s="961" t="s">
        <v>400</v>
      </c>
      <c r="AG114" s="959"/>
      <c r="AH114" s="959"/>
      <c r="AI114" s="959"/>
      <c r="AJ114" s="960"/>
      <c r="AK114" s="961" t="s">
        <v>400</v>
      </c>
      <c r="AL114" s="959"/>
      <c r="AM114" s="959"/>
      <c r="AN114" s="959"/>
      <c r="AO114" s="960"/>
      <c r="AP114" s="962" t="s">
        <v>400</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5836464</v>
      </c>
      <c r="BR114" s="926"/>
      <c r="BS114" s="926"/>
      <c r="BT114" s="926"/>
      <c r="BU114" s="926"/>
      <c r="BV114" s="926">
        <v>5838433</v>
      </c>
      <c r="BW114" s="926"/>
      <c r="BX114" s="926"/>
      <c r="BY114" s="926"/>
      <c r="BZ114" s="926"/>
      <c r="CA114" s="926">
        <v>6130439</v>
      </c>
      <c r="CB114" s="926"/>
      <c r="CC114" s="926"/>
      <c r="CD114" s="926"/>
      <c r="CE114" s="926"/>
      <c r="CF114" s="920">
        <v>32.9</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400</v>
      </c>
      <c r="DH114" s="959"/>
      <c r="DI114" s="959"/>
      <c r="DJ114" s="959"/>
      <c r="DK114" s="960"/>
      <c r="DL114" s="961" t="s">
        <v>400</v>
      </c>
      <c r="DM114" s="959"/>
      <c r="DN114" s="959"/>
      <c r="DO114" s="959"/>
      <c r="DP114" s="960"/>
      <c r="DQ114" s="961" t="s">
        <v>400</v>
      </c>
      <c r="DR114" s="959"/>
      <c r="DS114" s="959"/>
      <c r="DT114" s="959"/>
      <c r="DU114" s="960"/>
      <c r="DV114" s="962" t="s">
        <v>400</v>
      </c>
      <c r="DW114" s="963"/>
      <c r="DX114" s="963"/>
      <c r="DY114" s="963"/>
      <c r="DZ114" s="964"/>
    </row>
    <row r="115" spans="1:130" s="230" customFormat="1" ht="26.25" customHeight="1">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70582</v>
      </c>
      <c r="AB115" s="938"/>
      <c r="AC115" s="938"/>
      <c r="AD115" s="938"/>
      <c r="AE115" s="939"/>
      <c r="AF115" s="940">
        <v>6903</v>
      </c>
      <c r="AG115" s="938"/>
      <c r="AH115" s="938"/>
      <c r="AI115" s="938"/>
      <c r="AJ115" s="939"/>
      <c r="AK115" s="940">
        <v>238025</v>
      </c>
      <c r="AL115" s="938"/>
      <c r="AM115" s="938"/>
      <c r="AN115" s="938"/>
      <c r="AO115" s="939"/>
      <c r="AP115" s="941">
        <v>1.3</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400</v>
      </c>
      <c r="BR115" s="926"/>
      <c r="BS115" s="926"/>
      <c r="BT115" s="926"/>
      <c r="BU115" s="926"/>
      <c r="BV115" s="926" t="s">
        <v>400</v>
      </c>
      <c r="BW115" s="926"/>
      <c r="BX115" s="926"/>
      <c r="BY115" s="926"/>
      <c r="BZ115" s="926"/>
      <c r="CA115" s="926" t="s">
        <v>400</v>
      </c>
      <c r="CB115" s="926"/>
      <c r="CC115" s="926"/>
      <c r="CD115" s="926"/>
      <c r="CE115" s="926"/>
      <c r="CF115" s="920" t="s">
        <v>131</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400</v>
      </c>
      <c r="DH115" s="959"/>
      <c r="DI115" s="959"/>
      <c r="DJ115" s="959"/>
      <c r="DK115" s="960"/>
      <c r="DL115" s="961" t="s">
        <v>400</v>
      </c>
      <c r="DM115" s="959"/>
      <c r="DN115" s="959"/>
      <c r="DO115" s="959"/>
      <c r="DP115" s="960"/>
      <c r="DQ115" s="961" t="s">
        <v>131</v>
      </c>
      <c r="DR115" s="959"/>
      <c r="DS115" s="959"/>
      <c r="DT115" s="959"/>
      <c r="DU115" s="960"/>
      <c r="DV115" s="962" t="s">
        <v>400</v>
      </c>
      <c r="DW115" s="963"/>
      <c r="DX115" s="963"/>
      <c r="DY115" s="963"/>
      <c r="DZ115" s="964"/>
    </row>
    <row r="116" spans="1:130" s="230" customFormat="1" ht="26.25" customHeight="1">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400</v>
      </c>
      <c r="AG116" s="959"/>
      <c r="AH116" s="959"/>
      <c r="AI116" s="959"/>
      <c r="AJ116" s="960"/>
      <c r="AK116" s="961" t="s">
        <v>131</v>
      </c>
      <c r="AL116" s="959"/>
      <c r="AM116" s="959"/>
      <c r="AN116" s="959"/>
      <c r="AO116" s="960"/>
      <c r="AP116" s="962" t="s">
        <v>400</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400</v>
      </c>
      <c r="BW116" s="926"/>
      <c r="BX116" s="926"/>
      <c r="BY116" s="926"/>
      <c r="BZ116" s="926"/>
      <c r="CA116" s="926" t="s">
        <v>400</v>
      </c>
      <c r="CB116" s="926"/>
      <c r="CC116" s="926"/>
      <c r="CD116" s="926"/>
      <c r="CE116" s="926"/>
      <c r="CF116" s="920" t="s">
        <v>400</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20678</v>
      </c>
      <c r="DH116" s="959"/>
      <c r="DI116" s="959"/>
      <c r="DJ116" s="959"/>
      <c r="DK116" s="960"/>
      <c r="DL116" s="961">
        <v>13780</v>
      </c>
      <c r="DM116" s="959"/>
      <c r="DN116" s="959"/>
      <c r="DO116" s="959"/>
      <c r="DP116" s="960"/>
      <c r="DQ116" s="961">
        <v>6887</v>
      </c>
      <c r="DR116" s="959"/>
      <c r="DS116" s="959"/>
      <c r="DT116" s="959"/>
      <c r="DU116" s="960"/>
      <c r="DV116" s="962">
        <v>0</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4850435</v>
      </c>
      <c r="AB117" s="979"/>
      <c r="AC117" s="979"/>
      <c r="AD117" s="979"/>
      <c r="AE117" s="980"/>
      <c r="AF117" s="981">
        <v>4878981</v>
      </c>
      <c r="AG117" s="979"/>
      <c r="AH117" s="979"/>
      <c r="AI117" s="979"/>
      <c r="AJ117" s="980"/>
      <c r="AK117" s="981">
        <v>5242509</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400</v>
      </c>
      <c r="BW117" s="926"/>
      <c r="BX117" s="926"/>
      <c r="BY117" s="926"/>
      <c r="BZ117" s="926"/>
      <c r="CA117" s="926" t="s">
        <v>400</v>
      </c>
      <c r="CB117" s="926"/>
      <c r="CC117" s="926"/>
      <c r="CD117" s="926"/>
      <c r="CE117" s="926"/>
      <c r="CF117" s="920" t="s">
        <v>131</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400</v>
      </c>
      <c r="DH117" s="959"/>
      <c r="DI117" s="959"/>
      <c r="DJ117" s="959"/>
      <c r="DK117" s="960"/>
      <c r="DL117" s="961" t="s">
        <v>131</v>
      </c>
      <c r="DM117" s="959"/>
      <c r="DN117" s="959"/>
      <c r="DO117" s="959"/>
      <c r="DP117" s="960"/>
      <c r="DQ117" s="961" t="s">
        <v>400</v>
      </c>
      <c r="DR117" s="959"/>
      <c r="DS117" s="959"/>
      <c r="DT117" s="959"/>
      <c r="DU117" s="960"/>
      <c r="DV117" s="962" t="s">
        <v>400</v>
      </c>
      <c r="DW117" s="963"/>
      <c r="DX117" s="963"/>
      <c r="DY117" s="963"/>
      <c r="DZ117" s="964"/>
    </row>
    <row r="118" spans="1:130" s="230" customFormat="1" ht="26.25" customHeight="1">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310</v>
      </c>
      <c r="AL118" s="893"/>
      <c r="AM118" s="893"/>
      <c r="AN118" s="893"/>
      <c r="AO118" s="894"/>
      <c r="AP118" s="970" t="s">
        <v>446</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400</v>
      </c>
      <c r="DR118" s="959"/>
      <c r="DS118" s="959"/>
      <c r="DT118" s="959"/>
      <c r="DU118" s="960"/>
      <c r="DV118" s="962" t="s">
        <v>131</v>
      </c>
      <c r="DW118" s="963"/>
      <c r="DX118" s="963"/>
      <c r="DY118" s="963"/>
      <c r="DZ118" s="964"/>
    </row>
    <row r="119" spans="1:130" s="230" customFormat="1" ht="26.25" customHeight="1">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63671</v>
      </c>
      <c r="AB119" s="900"/>
      <c r="AC119" s="900"/>
      <c r="AD119" s="900"/>
      <c r="AE119" s="901"/>
      <c r="AF119" s="902" t="s">
        <v>131</v>
      </c>
      <c r="AG119" s="900"/>
      <c r="AH119" s="900"/>
      <c r="AI119" s="900"/>
      <c r="AJ119" s="901"/>
      <c r="AK119" s="902">
        <v>231129</v>
      </c>
      <c r="AL119" s="900"/>
      <c r="AM119" s="900"/>
      <c r="AN119" s="900"/>
      <c r="AO119" s="901"/>
      <c r="AP119" s="903">
        <v>1.2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477</v>
      </c>
      <c r="BP119" s="1005"/>
      <c r="BQ119" s="999">
        <v>61928566</v>
      </c>
      <c r="BR119" s="1000"/>
      <c r="BS119" s="1000"/>
      <c r="BT119" s="1000"/>
      <c r="BU119" s="1000"/>
      <c r="BV119" s="1000">
        <v>61086085</v>
      </c>
      <c r="BW119" s="1000"/>
      <c r="BX119" s="1000"/>
      <c r="BY119" s="1000"/>
      <c r="BZ119" s="1000"/>
      <c r="CA119" s="1000">
        <v>59034318</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c r="A120" s="1057"/>
      <c r="B120" s="949"/>
      <c r="C120" s="922" t="s">
        <v>455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7230631</v>
      </c>
      <c r="BR120" s="931"/>
      <c r="BS120" s="931"/>
      <c r="BT120" s="931"/>
      <c r="BU120" s="931"/>
      <c r="BV120" s="931">
        <v>7206341</v>
      </c>
      <c r="BW120" s="931"/>
      <c r="BX120" s="931"/>
      <c r="BY120" s="931"/>
      <c r="BZ120" s="931"/>
      <c r="CA120" s="931">
        <v>6579708</v>
      </c>
      <c r="CB120" s="931"/>
      <c r="CC120" s="931"/>
      <c r="CD120" s="931"/>
      <c r="CE120" s="931"/>
      <c r="CF120" s="944">
        <v>35.299999999999997</v>
      </c>
      <c r="CG120" s="945"/>
      <c r="CH120" s="945"/>
      <c r="CI120" s="945"/>
      <c r="CJ120" s="945"/>
      <c r="CK120" s="1006" t="s">
        <v>481</v>
      </c>
      <c r="CL120" s="1007"/>
      <c r="CM120" s="1007"/>
      <c r="CN120" s="1007"/>
      <c r="CO120" s="1008"/>
      <c r="CP120" s="1014" t="s">
        <v>418</v>
      </c>
      <c r="CQ120" s="1015"/>
      <c r="CR120" s="1015"/>
      <c r="CS120" s="1015"/>
      <c r="CT120" s="1015"/>
      <c r="CU120" s="1015"/>
      <c r="CV120" s="1015"/>
      <c r="CW120" s="1015"/>
      <c r="CX120" s="1015"/>
      <c r="CY120" s="1015"/>
      <c r="CZ120" s="1015"/>
      <c r="DA120" s="1015"/>
      <c r="DB120" s="1015"/>
      <c r="DC120" s="1015"/>
      <c r="DD120" s="1015"/>
      <c r="DE120" s="1015"/>
      <c r="DF120" s="1016"/>
      <c r="DG120" s="930">
        <v>11072055</v>
      </c>
      <c r="DH120" s="931"/>
      <c r="DI120" s="931"/>
      <c r="DJ120" s="931"/>
      <c r="DK120" s="931"/>
      <c r="DL120" s="931">
        <v>10893287</v>
      </c>
      <c r="DM120" s="931"/>
      <c r="DN120" s="931"/>
      <c r="DO120" s="931"/>
      <c r="DP120" s="931"/>
      <c r="DQ120" s="931">
        <v>10697772</v>
      </c>
      <c r="DR120" s="931"/>
      <c r="DS120" s="931"/>
      <c r="DT120" s="931"/>
      <c r="DU120" s="931"/>
      <c r="DV120" s="932">
        <v>57.4</v>
      </c>
      <c r="DW120" s="932"/>
      <c r="DX120" s="932"/>
      <c r="DY120" s="932"/>
      <c r="DZ120" s="933"/>
    </row>
    <row r="121" spans="1:130" s="230" customFormat="1" ht="26.25" customHeight="1">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886586</v>
      </c>
      <c r="BR121" s="926"/>
      <c r="BS121" s="926"/>
      <c r="BT121" s="926"/>
      <c r="BU121" s="926"/>
      <c r="BV121" s="926">
        <v>783949</v>
      </c>
      <c r="BW121" s="926"/>
      <c r="BX121" s="926"/>
      <c r="BY121" s="926"/>
      <c r="BZ121" s="926"/>
      <c r="CA121" s="926">
        <v>973733</v>
      </c>
      <c r="CB121" s="926"/>
      <c r="CC121" s="926"/>
      <c r="CD121" s="926"/>
      <c r="CE121" s="926"/>
      <c r="CF121" s="920">
        <v>5.2</v>
      </c>
      <c r="CG121" s="921"/>
      <c r="CH121" s="921"/>
      <c r="CI121" s="921"/>
      <c r="CJ121" s="921"/>
      <c r="CK121" s="1009"/>
      <c r="CL121" s="1010"/>
      <c r="CM121" s="1010"/>
      <c r="CN121" s="1010"/>
      <c r="CO121" s="1011"/>
      <c r="CP121" s="1019" t="s">
        <v>419</v>
      </c>
      <c r="CQ121" s="1020"/>
      <c r="CR121" s="1020"/>
      <c r="CS121" s="1020"/>
      <c r="CT121" s="1020"/>
      <c r="CU121" s="1020"/>
      <c r="CV121" s="1020"/>
      <c r="CW121" s="1020"/>
      <c r="CX121" s="1020"/>
      <c r="CY121" s="1020"/>
      <c r="CZ121" s="1020"/>
      <c r="DA121" s="1020"/>
      <c r="DB121" s="1020"/>
      <c r="DC121" s="1020"/>
      <c r="DD121" s="1020"/>
      <c r="DE121" s="1020"/>
      <c r="DF121" s="1021"/>
      <c r="DG121" s="925">
        <v>4425993</v>
      </c>
      <c r="DH121" s="926"/>
      <c r="DI121" s="926"/>
      <c r="DJ121" s="926"/>
      <c r="DK121" s="926"/>
      <c r="DL121" s="926">
        <v>4848710</v>
      </c>
      <c r="DM121" s="926"/>
      <c r="DN121" s="926"/>
      <c r="DO121" s="926"/>
      <c r="DP121" s="926"/>
      <c r="DQ121" s="926">
        <v>4425460</v>
      </c>
      <c r="DR121" s="926"/>
      <c r="DS121" s="926"/>
      <c r="DT121" s="926"/>
      <c r="DU121" s="926"/>
      <c r="DV121" s="927">
        <v>23.8</v>
      </c>
      <c r="DW121" s="927"/>
      <c r="DX121" s="927"/>
      <c r="DY121" s="927"/>
      <c r="DZ121" s="928"/>
    </row>
    <row r="122" spans="1:130" s="230" customFormat="1" ht="26.25" customHeight="1">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37465293</v>
      </c>
      <c r="BR122" s="1000"/>
      <c r="BS122" s="1000"/>
      <c r="BT122" s="1000"/>
      <c r="BU122" s="1000"/>
      <c r="BV122" s="1000">
        <v>37219386</v>
      </c>
      <c r="BW122" s="1000"/>
      <c r="BX122" s="1000"/>
      <c r="BY122" s="1000"/>
      <c r="BZ122" s="1000"/>
      <c r="CA122" s="1000">
        <v>36886015</v>
      </c>
      <c r="CB122" s="1000"/>
      <c r="CC122" s="1000"/>
      <c r="CD122" s="1000"/>
      <c r="CE122" s="1000"/>
      <c r="CF122" s="1017">
        <v>198</v>
      </c>
      <c r="CG122" s="1018"/>
      <c r="CH122" s="1018"/>
      <c r="CI122" s="1018"/>
      <c r="CJ122" s="1018"/>
      <c r="CK122" s="1009"/>
      <c r="CL122" s="1010"/>
      <c r="CM122" s="1010"/>
      <c r="CN122" s="1010"/>
      <c r="CO122" s="1011"/>
      <c r="CP122" s="1019" t="s">
        <v>422</v>
      </c>
      <c r="CQ122" s="1020"/>
      <c r="CR122" s="1020"/>
      <c r="CS122" s="1020"/>
      <c r="CT122" s="1020"/>
      <c r="CU122" s="1020"/>
      <c r="CV122" s="1020"/>
      <c r="CW122" s="1020"/>
      <c r="CX122" s="1020"/>
      <c r="CY122" s="1020"/>
      <c r="CZ122" s="1020"/>
      <c r="DA122" s="1020"/>
      <c r="DB122" s="1020"/>
      <c r="DC122" s="1020"/>
      <c r="DD122" s="1020"/>
      <c r="DE122" s="1020"/>
      <c r="DF122" s="1021"/>
      <c r="DG122" s="925">
        <v>3184247</v>
      </c>
      <c r="DH122" s="926"/>
      <c r="DI122" s="926"/>
      <c r="DJ122" s="926"/>
      <c r="DK122" s="926"/>
      <c r="DL122" s="926">
        <v>2935092</v>
      </c>
      <c r="DM122" s="926"/>
      <c r="DN122" s="926"/>
      <c r="DO122" s="926"/>
      <c r="DP122" s="926"/>
      <c r="DQ122" s="926">
        <v>2790216</v>
      </c>
      <c r="DR122" s="926"/>
      <c r="DS122" s="926"/>
      <c r="DT122" s="926"/>
      <c r="DU122" s="926"/>
      <c r="DV122" s="927">
        <v>15</v>
      </c>
      <c r="DW122" s="927"/>
      <c r="DX122" s="927"/>
      <c r="DY122" s="927"/>
      <c r="DZ122" s="928"/>
    </row>
    <row r="123" spans="1:130" s="230" customFormat="1" ht="26.25" customHeight="1">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485</v>
      </c>
      <c r="BP123" s="1005"/>
      <c r="BQ123" s="1063">
        <v>45582510</v>
      </c>
      <c r="BR123" s="1064"/>
      <c r="BS123" s="1064"/>
      <c r="BT123" s="1064"/>
      <c r="BU123" s="1064"/>
      <c r="BV123" s="1064">
        <v>45209676</v>
      </c>
      <c r="BW123" s="1064"/>
      <c r="BX123" s="1064"/>
      <c r="BY123" s="1064"/>
      <c r="BZ123" s="1064"/>
      <c r="CA123" s="1064">
        <v>44439456</v>
      </c>
      <c r="CB123" s="1064"/>
      <c r="CC123" s="1064"/>
      <c r="CD123" s="1064"/>
      <c r="CE123" s="1064"/>
      <c r="CF123" s="1001"/>
      <c r="CG123" s="1002"/>
      <c r="CH123" s="1002"/>
      <c r="CI123" s="1002"/>
      <c r="CJ123" s="1003"/>
      <c r="CK123" s="1009"/>
      <c r="CL123" s="1010"/>
      <c r="CM123" s="1010"/>
      <c r="CN123" s="1010"/>
      <c r="CO123" s="1011"/>
      <c r="CP123" s="1019" t="s">
        <v>415</v>
      </c>
      <c r="CQ123" s="1020"/>
      <c r="CR123" s="1020"/>
      <c r="CS123" s="1020"/>
      <c r="CT123" s="1020"/>
      <c r="CU123" s="1020"/>
      <c r="CV123" s="1020"/>
      <c r="CW123" s="1020"/>
      <c r="CX123" s="1020"/>
      <c r="CY123" s="1020"/>
      <c r="CZ123" s="1020"/>
      <c r="DA123" s="1020"/>
      <c r="DB123" s="1020"/>
      <c r="DC123" s="1020"/>
      <c r="DD123" s="1020"/>
      <c r="DE123" s="1020"/>
      <c r="DF123" s="1021"/>
      <c r="DG123" s="958">
        <v>1456962</v>
      </c>
      <c r="DH123" s="959"/>
      <c r="DI123" s="959"/>
      <c r="DJ123" s="959"/>
      <c r="DK123" s="960"/>
      <c r="DL123" s="961">
        <v>1399151</v>
      </c>
      <c r="DM123" s="959"/>
      <c r="DN123" s="959"/>
      <c r="DO123" s="959"/>
      <c r="DP123" s="960"/>
      <c r="DQ123" s="961">
        <v>1358079</v>
      </c>
      <c r="DR123" s="959"/>
      <c r="DS123" s="959"/>
      <c r="DT123" s="959"/>
      <c r="DU123" s="960"/>
      <c r="DV123" s="962">
        <v>7.3</v>
      </c>
      <c r="DW123" s="963"/>
      <c r="DX123" s="963"/>
      <c r="DY123" s="963"/>
      <c r="DZ123" s="964"/>
    </row>
    <row r="124" spans="1:130" s="230" customFormat="1" ht="26.25" customHeight="1" thickBot="1">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87.5</v>
      </c>
      <c r="BR124" s="1027"/>
      <c r="BS124" s="1027"/>
      <c r="BT124" s="1027"/>
      <c r="BU124" s="1027"/>
      <c r="BV124" s="1027">
        <v>82.2</v>
      </c>
      <c r="BW124" s="1027"/>
      <c r="BX124" s="1027"/>
      <c r="BY124" s="1027"/>
      <c r="BZ124" s="1027"/>
      <c r="CA124" s="1027">
        <v>78.3</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v>529201</v>
      </c>
      <c r="DH124" s="986"/>
      <c r="DI124" s="986"/>
      <c r="DJ124" s="986"/>
      <c r="DK124" s="987"/>
      <c r="DL124" s="985">
        <v>724723</v>
      </c>
      <c r="DM124" s="986"/>
      <c r="DN124" s="986"/>
      <c r="DO124" s="986"/>
      <c r="DP124" s="987"/>
      <c r="DQ124" s="985">
        <v>782042</v>
      </c>
      <c r="DR124" s="986"/>
      <c r="DS124" s="986"/>
      <c r="DT124" s="986"/>
      <c r="DU124" s="987"/>
      <c r="DV124" s="988">
        <v>4.2</v>
      </c>
      <c r="DW124" s="989"/>
      <c r="DX124" s="989"/>
      <c r="DY124" s="989"/>
      <c r="DZ124" s="990"/>
    </row>
    <row r="125" spans="1:130" s="230" customFormat="1" ht="26.25" customHeight="1">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488</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6911</v>
      </c>
      <c r="AB126" s="959"/>
      <c r="AC126" s="959"/>
      <c r="AD126" s="959"/>
      <c r="AE126" s="960"/>
      <c r="AF126" s="961">
        <v>6903</v>
      </c>
      <c r="AG126" s="959"/>
      <c r="AH126" s="959"/>
      <c r="AI126" s="959"/>
      <c r="AJ126" s="960"/>
      <c r="AK126" s="961">
        <v>6896</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96732</v>
      </c>
      <c r="AB128" s="1046"/>
      <c r="AC128" s="1046"/>
      <c r="AD128" s="1046"/>
      <c r="AE128" s="1047"/>
      <c r="AF128" s="1048">
        <v>87766</v>
      </c>
      <c r="AG128" s="1046"/>
      <c r="AH128" s="1046"/>
      <c r="AI128" s="1046"/>
      <c r="AJ128" s="1047"/>
      <c r="AK128" s="1048">
        <v>71893</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131</v>
      </c>
      <c r="BG128" s="1053"/>
      <c r="BH128" s="1053"/>
      <c r="BI128" s="1053"/>
      <c r="BJ128" s="1053"/>
      <c r="BK128" s="1053"/>
      <c r="BL128" s="1054"/>
      <c r="BM128" s="1052">
        <v>12.32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21953497</v>
      </c>
      <c r="AB129" s="959"/>
      <c r="AC129" s="959"/>
      <c r="AD129" s="959"/>
      <c r="AE129" s="960"/>
      <c r="AF129" s="961">
        <v>22505831</v>
      </c>
      <c r="AG129" s="959"/>
      <c r="AH129" s="959"/>
      <c r="AI129" s="959"/>
      <c r="AJ129" s="960"/>
      <c r="AK129" s="961">
        <v>21837166</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131</v>
      </c>
      <c r="BG129" s="1067"/>
      <c r="BH129" s="1067"/>
      <c r="BI129" s="1067"/>
      <c r="BJ129" s="1067"/>
      <c r="BK129" s="1067"/>
      <c r="BL129" s="1068"/>
      <c r="BM129" s="1066">
        <v>17.32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3292655</v>
      </c>
      <c r="AB130" s="959"/>
      <c r="AC130" s="959"/>
      <c r="AD130" s="959"/>
      <c r="AE130" s="960"/>
      <c r="AF130" s="961">
        <v>3199616</v>
      </c>
      <c r="AG130" s="959"/>
      <c r="AH130" s="959"/>
      <c r="AI130" s="959"/>
      <c r="AJ130" s="960"/>
      <c r="AK130" s="961">
        <v>3204034</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8.8000000000000007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18660842</v>
      </c>
      <c r="AB131" s="986"/>
      <c r="AC131" s="986"/>
      <c r="AD131" s="986"/>
      <c r="AE131" s="987"/>
      <c r="AF131" s="985">
        <v>19306215</v>
      </c>
      <c r="AG131" s="986"/>
      <c r="AH131" s="986"/>
      <c r="AI131" s="986"/>
      <c r="AJ131" s="987"/>
      <c r="AK131" s="985">
        <v>18633132</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v>78.3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7.8294859360000002</v>
      </c>
      <c r="AB132" s="1097"/>
      <c r="AC132" s="1097"/>
      <c r="AD132" s="1097"/>
      <c r="AE132" s="1098"/>
      <c r="AF132" s="1099">
        <v>8.2439705360000008</v>
      </c>
      <c r="AG132" s="1097"/>
      <c r="AH132" s="1097"/>
      <c r="AI132" s="1097"/>
      <c r="AJ132" s="1098"/>
      <c r="AK132" s="1099">
        <v>10.55422137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8.4</v>
      </c>
      <c r="AB133" s="1080"/>
      <c r="AC133" s="1080"/>
      <c r="AD133" s="1080"/>
      <c r="AE133" s="1081"/>
      <c r="AF133" s="1079">
        <v>8.1999999999999993</v>
      </c>
      <c r="AG133" s="1080"/>
      <c r="AH133" s="1080"/>
      <c r="AI133" s="1080"/>
      <c r="AJ133" s="1081"/>
      <c r="AK133" s="1079">
        <v>8.8000000000000007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0is0eCw2FJO9C5/c6VlQHgQzj8btq6AyBAsPL+DEP5ZiDJR53nmLL2kFtKQlAtKdOd1fEK3XFxrsOK03tdabQ==" saltValue="sswsnbczZYZJsd3D6QS7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2LEPySiPd5TQ+IqyNJ0bbX7NA30eUKpSQyZI5A1oTnuDTV7QSo92MoXR7FQxyOMnoZvhk7ZfnZ7z4ISjcnKy/Q==" saltValue="8qfqFLbrZqw1KPrtae9C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YYcSh8QsmPScAI8AYIEC8fhYKZok39N/YHkUu3mbBL3NLXY49XlIuvOXW+c818hZtSDRhSr1/DnM1brgolHKQ==" saltValue="lO86yzA/pAl9XPUAFPEmD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6309457</v>
      </c>
      <c r="AP9" s="281">
        <v>92673</v>
      </c>
      <c r="AQ9" s="282">
        <v>73449</v>
      </c>
      <c r="AR9" s="283">
        <v>26.2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23858</v>
      </c>
      <c r="AP10" s="284">
        <v>350</v>
      </c>
      <c r="AQ10" s="285">
        <v>5917</v>
      </c>
      <c r="AR10" s="286">
        <v>-94.1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151393</v>
      </c>
      <c r="AP11" s="284">
        <v>2224</v>
      </c>
      <c r="AQ11" s="285">
        <v>1123</v>
      </c>
      <c r="AR11" s="286">
        <v>98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v>9</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240325</v>
      </c>
      <c r="AP13" s="284">
        <v>3530</v>
      </c>
      <c r="AQ13" s="285">
        <v>2374</v>
      </c>
      <c r="AR13" s="286">
        <v>48.7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164230</v>
      </c>
      <c r="AP14" s="284">
        <v>2412</v>
      </c>
      <c r="AQ14" s="285">
        <v>1666</v>
      </c>
      <c r="AR14" s="286">
        <v>44.8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-179558</v>
      </c>
      <c r="AP15" s="284">
        <v>-2637</v>
      </c>
      <c r="AQ15" s="285">
        <v>-4765</v>
      </c>
      <c r="AR15" s="286">
        <v>-44.7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6709705</v>
      </c>
      <c r="AP16" s="284">
        <v>98552</v>
      </c>
      <c r="AQ16" s="285">
        <v>79774</v>
      </c>
      <c r="AR16" s="286">
        <v>23.5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9.77</v>
      </c>
      <c r="AP21" s="298">
        <v>7.58</v>
      </c>
      <c r="AQ21" s="299">
        <v>2.19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98.1</v>
      </c>
      <c r="AP22" s="303">
        <v>98.4</v>
      </c>
      <c r="AQ22" s="304">
        <v>-0.3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3475717</v>
      </c>
      <c r="AP32" s="312">
        <v>51051</v>
      </c>
      <c r="AQ32" s="313">
        <v>42324</v>
      </c>
      <c r="AR32" s="314">
        <v>20.6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47</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1528767</v>
      </c>
      <c r="AP35" s="312">
        <v>22454</v>
      </c>
      <c r="AQ35" s="313">
        <v>12192</v>
      </c>
      <c r="AR35" s="314">
        <v>84.2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t="s">
        <v>524</v>
      </c>
      <c r="AP36" s="312" t="s">
        <v>524</v>
      </c>
      <c r="AQ36" s="313">
        <v>2056</v>
      </c>
      <c r="AR36" s="314" t="s">
        <v>524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238025</v>
      </c>
      <c r="AP37" s="312">
        <v>3496</v>
      </c>
      <c r="AQ37" s="313">
        <v>621</v>
      </c>
      <c r="AR37" s="314">
        <v>463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1</v>
      </c>
      <c r="AR38" s="304" t="s">
        <v>524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-71893</v>
      </c>
      <c r="AP39" s="312">
        <v>-1056</v>
      </c>
      <c r="AQ39" s="313">
        <v>-5206</v>
      </c>
      <c r="AR39" s="314">
        <v>-79.7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-3204034</v>
      </c>
      <c r="AP40" s="312">
        <v>-47061</v>
      </c>
      <c r="AQ40" s="313">
        <v>-36761</v>
      </c>
      <c r="AR40" s="314">
        <v>28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1966582</v>
      </c>
      <c r="AP41" s="312">
        <v>28885</v>
      </c>
      <c r="AQ41" s="313">
        <v>15273</v>
      </c>
      <c r="AR41" s="314">
        <v>89.1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4822775</v>
      </c>
      <c r="AN51" s="334">
        <v>66408</v>
      </c>
      <c r="AO51" s="335">
        <v>2.7</v>
      </c>
      <c r="AP51" s="336">
        <v>54684</v>
      </c>
      <c r="AQ51" s="337">
        <v>1.1000000000000001</v>
      </c>
      <c r="AR51" s="338">
        <v>1.6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2950932</v>
      </c>
      <c r="AN52" s="342">
        <v>40634</v>
      </c>
      <c r="AO52" s="343">
        <v>23.3</v>
      </c>
      <c r="AP52" s="344">
        <v>32829</v>
      </c>
      <c r="AQ52" s="345">
        <v>7.2</v>
      </c>
      <c r="AR52" s="346">
        <v>16.100000000000001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5024034</v>
      </c>
      <c r="AN53" s="334">
        <v>70209</v>
      </c>
      <c r="AO53" s="335">
        <v>5.7</v>
      </c>
      <c r="AP53" s="336">
        <v>62383</v>
      </c>
      <c r="AQ53" s="337">
        <v>14.1</v>
      </c>
      <c r="AR53" s="338">
        <v>-8.4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3387935</v>
      </c>
      <c r="AN54" s="342">
        <v>47345</v>
      </c>
      <c r="AO54" s="343">
        <v>16.5</v>
      </c>
      <c r="AP54" s="344">
        <v>35325</v>
      </c>
      <c r="AQ54" s="345">
        <v>7.6</v>
      </c>
      <c r="AR54" s="346">
        <v>8.9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8433181</v>
      </c>
      <c r="AN55" s="334">
        <v>119750</v>
      </c>
      <c r="AO55" s="335">
        <v>70.599999999999994</v>
      </c>
      <c r="AP55" s="336">
        <v>63812</v>
      </c>
      <c r="AQ55" s="337">
        <v>2.2999999999999998</v>
      </c>
      <c r="AR55" s="338">
        <v>68.3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5857802</v>
      </c>
      <c r="AN56" s="342">
        <v>83180</v>
      </c>
      <c r="AO56" s="343">
        <v>75.7</v>
      </c>
      <c r="AP56" s="344">
        <v>33848</v>
      </c>
      <c r="AQ56" s="345">
        <v>-4.2</v>
      </c>
      <c r="AR56" s="346">
        <v>79.900000000000006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5784398</v>
      </c>
      <c r="AN57" s="334">
        <v>83477</v>
      </c>
      <c r="AO57" s="335">
        <v>-30.3</v>
      </c>
      <c r="AP57" s="336">
        <v>54225</v>
      </c>
      <c r="AQ57" s="337">
        <v>-15</v>
      </c>
      <c r="AR57" s="338">
        <v>-15.3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2507383</v>
      </c>
      <c r="AN58" s="342">
        <v>36185</v>
      </c>
      <c r="AO58" s="343">
        <v>-56.5</v>
      </c>
      <c r="AP58" s="344">
        <v>27337</v>
      </c>
      <c r="AQ58" s="345">
        <v>-19.2</v>
      </c>
      <c r="AR58" s="346">
        <v>-37.299999999999997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4390162</v>
      </c>
      <c r="AN59" s="334">
        <v>64482</v>
      </c>
      <c r="AO59" s="335">
        <v>-22.8</v>
      </c>
      <c r="AP59" s="336">
        <v>54016</v>
      </c>
      <c r="AQ59" s="337">
        <v>-0.4</v>
      </c>
      <c r="AR59" s="338">
        <v>-22.4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2227808</v>
      </c>
      <c r="AN60" s="342">
        <v>32722</v>
      </c>
      <c r="AO60" s="343">
        <v>-9.6</v>
      </c>
      <c r="AP60" s="344">
        <v>28078</v>
      </c>
      <c r="AQ60" s="345">
        <v>2.7</v>
      </c>
      <c r="AR60" s="346">
        <v>-12.3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5690910</v>
      </c>
      <c r="AN61" s="349">
        <v>80865</v>
      </c>
      <c r="AO61" s="350">
        <v>5.2</v>
      </c>
      <c r="AP61" s="351">
        <v>57824</v>
      </c>
      <c r="AQ61" s="352">
        <v>0.4</v>
      </c>
      <c r="AR61" s="338">
        <v>4.8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3386372</v>
      </c>
      <c r="AN62" s="342">
        <v>48013</v>
      </c>
      <c r="AO62" s="343">
        <v>9.9</v>
      </c>
      <c r="AP62" s="344">
        <v>31483</v>
      </c>
      <c r="AQ62" s="345">
        <v>-1.2</v>
      </c>
      <c r="AR62" s="346">
        <v>11.1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N6GqvFxOXwjUi57+5MpISmvXo8qP7YiJ1g6u+DmXXjB9lVX7RLHYV8ZY8PtHdmnsEnfjnj2yRLuZW3QSkpxUfQ==" saltValue="1o1ohQ03Dy2bZEWfATff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0" spans="125:125" ht="13.5" hidden="1" customHeight="1"/>
    <row r="121" spans="125:125" ht="13.5" hidden="1" customHeight="1">
      <c r="DU121" s="259"/>
    </row>
  </sheetData>
  <sheetProtection algorithmName="SHA-512" hashValue="BwXL0GJtQvWXnKKwDIY+FjtGpHtRpbuHjD2nKXiCBIGheaFUZcsNnExuCWrIFQPA/cYufKMNF833wqc0jqF9nQ==" saltValue="5kHp2hoUmIja0Je6l6v/9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564</v>
      </c>
    </row>
  </sheetData>
  <sheetProtection algorithmName="SHA-512" hashValue="og9XLM189Fs91HmFB3QNln3VXS0elcKcN36xi0Tm/H2NQ6hjmpw6Ce/XGDhV7hSRi+X6RVFJQX/TpnfmxU5FZQ==" saltValue="M2g3WrWio1VHqx4fTDMS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39" t="s">
        <v>3</v>
      </c>
      <c r="D47" s="1139"/>
      <c r="E47" s="1140"/>
      <c r="F47" s="11">
        <v>6.5</v>
      </c>
      <c r="G47" s="12">
        <v>6.53</v>
      </c>
      <c r="H47" s="12">
        <v>5.68</v>
      </c>
      <c r="I47" s="12">
        <v>6.01</v>
      </c>
      <c r="J47" s="13">
        <v>5.14</v>
      </c>
    </row>
    <row r="48" spans="2:10" ht="57.75" customHeight="1">
      <c r="B48" s="14"/>
      <c r="C48" s="1141" t="s">
        <v>4</v>
      </c>
      <c r="D48" s="1141"/>
      <c r="E48" s="1142"/>
      <c r="F48" s="15">
        <v>5.26</v>
      </c>
      <c r="G48" s="16">
        <v>8.2200000000000006</v>
      </c>
      <c r="H48" s="16">
        <v>8.34</v>
      </c>
      <c r="I48" s="16">
        <v>9.61</v>
      </c>
      <c r="J48" s="17">
        <v>8.02</v>
      </c>
    </row>
    <row r="49" spans="2:10" ht="57.75" customHeight="1" thickBot="1">
      <c r="B49" s="18"/>
      <c r="C49" s="1143" t="s">
        <v>5</v>
      </c>
      <c r="D49" s="1143"/>
      <c r="E49" s="1144"/>
      <c r="F49" s="19" t="s">
        <v>570</v>
      </c>
      <c r="G49" s="20">
        <v>2.92</v>
      </c>
      <c r="H49" s="20" t="s">
        <v>571</v>
      </c>
      <c r="I49" s="20">
        <v>4.07</v>
      </c>
      <c r="J49" s="21" t="s">
        <v>572</v>
      </c>
    </row>
    <row r="50" spans="2:10"/>
  </sheetData>
  <sheetProtection algorithmName="SHA-512" hashValue="5zSrYHHJjTlTKX6NEeJqMFgFO4VYnuBrCUFz/mBqlDzs/S4n4eb2UmB2wFAk/Vt8HT3BnL4WZTmUP4b0IM44Pw==" saltValue="3CBQ3rnPLxJ25ydpNr8V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CL8016</cp:lastModifiedBy>
  <cp:lastPrinted>2024-03-21T00:56:51Z</cp:lastPrinted>
  <dcterms:created xsi:type="dcterms:W3CDTF">2024-02-05T00:02:27Z</dcterms:created>
  <dcterms:modified xsi:type="dcterms:W3CDTF">2024-03-28T05:08:10Z</dcterms:modified>
  <cp:category/>
</cp:coreProperties>
</file>