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date-fs\総務部\財政課\財政共有\9.財政健全化\04 財政状況資料集\令和05年度\104 県確認事項\"/>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累計別ストック情報分析表①" sheetId="21" r:id="rId15"/>
    <sheet name="施設累計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O39" i="10"/>
  <c r="BW39" i="10"/>
  <c r="BE39" i="10"/>
  <c r="AM39" i="10"/>
  <c r="U39" i="10"/>
  <c r="CO38" i="10"/>
  <c r="BE38" i="10"/>
  <c r="AM38" i="10"/>
  <c r="U38" i="10"/>
  <c r="CO37" i="10"/>
  <c r="BE37" i="10"/>
  <c r="CO36" i="10"/>
  <c r="C34" i="10"/>
  <c r="C35" i="10" s="1"/>
  <c r="C36" i="10" l="1"/>
  <c r="C37" i="10" s="1"/>
  <c r="C38" i="10" s="1"/>
  <c r="C39" i="10" s="1"/>
  <c r="C40"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l="1"/>
  <c r="BE36" i="10" s="1"/>
  <c r="BW34" i="10" l="1"/>
  <c r="BW35" i="10" l="1"/>
  <c r="BW36" i="10" s="1"/>
  <c r="BW37" i="10" s="1"/>
  <c r="BW38" i="10" s="1"/>
  <c r="CO34" i="10"/>
  <c r="CO35" i="10" s="1"/>
</calcChain>
</file>

<file path=xl/sharedStrings.xml><?xml version="1.0" encoding="utf-8"?>
<sst xmlns="http://schemas.openxmlformats.org/spreadsheetml/2006/main" count="1122" uniqueCount="590">
  <si>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</si>
  <si>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</si>
  <si>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</si>
  <si>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</si>
  <si>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</si>
  <si>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</si>
  <si>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</si>
  <si>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</si>
  <si>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</si>
  <si>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</si>
  <si>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</si>
  <si>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</si>
  <si>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</si>
  <si>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</si>
  <si>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</si>
  <si>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</si>
  <si>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</si>
  <si>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</si>
  <si>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</si>
  <si>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</si>
  <si>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</si>
  <si>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</si>
  <si>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</si>
  <si>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</si>
  <si>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</si>
  <si>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</si>
  <si>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</si>
  <si>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</si>
  <si>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</si>
  <si>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</si>
  <si>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</si>
  <si>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</si>
  <si>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</si>
  <si>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</si>
  <si>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</si>
  <si>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</si>
  <si>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</si>
  <si>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</si>
  <si>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</si>
  <si>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</si>
  <si>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</si>
  <si>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</si>
  <si>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</si>
  <si>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</si>
  <si>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</si>
  <si>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</si>
  <si>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</si>
  <si>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</si>
  <si>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</si>
  <si>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</si>
  <si>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</si>
  <si>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</si>
  <si>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</si>
  <si>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</si>
  <si>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</si>
  <si>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</si>
  <si>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</si>
  <si>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</si>
  <si>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</si>
  <si>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</si>
  <si>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</si>
  <si>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</si>
  <si>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</si>
  <si>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</si>
  <si>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</si>
  <si>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</si>
  <si>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</si>
  <si>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</si>
  <si>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</si>
  <si>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</si>
  <si>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</si>
  <si>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</si>
  <si>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</si>
  <si>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</si>
  <si>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</si>
  <si>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</si>
  <si>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</si>
  <si>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</si>
  <si>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</si>
  <si>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</si>
  <si>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</si>
  <si>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</si>
  <si>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</si>
  <si>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</si>
  <si>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</si>
  <si>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</si>
  <si>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</si>
  <si>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</si>
  <si>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</si>
  <si>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</si>
  <si>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</si>
  <si>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</si>
  <si>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</si>
  <si>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</si>
  <si>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</si>
  <si>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</si>
  <si>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</si>
  <si>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</si>
  <si>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</si>
  <si>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</si>
  <si>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</si>
  <si>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</si>
  <si>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</si>
  <si>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</si>
  <si>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</si>
  <si>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</si>
  <si>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</si>
  <si>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</si>
  <si>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</si>
  <si>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</si>
  <si>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</si>
  <si>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</si>
  <si>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</si>
  <si>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</si>
  <si>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</si>
  <si>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</si>
  <si>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</si>
  <si>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</si>
  <si>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</si>
  <si>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</si>
  <si>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</si>
  <si>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</si>
  <si>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</si>
  <si>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</si>
  <si>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</si>
  <si>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</si>
  <si>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</si>
  <si>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</si>
  <si>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</si>
  <si>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</si>
  <si>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</si>
  <si>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</si>
  <si>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</si>
  <si>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</si>
  <si>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</si>
  <si>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</si>
  <si>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</si>
  <si>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</si>
  <si>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</si>
  <si>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</si>
  <si>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</si>
  <si>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</si>
  <si>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</si>
  <si>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大館市病院事業会計</t>
    <phoneticPr fontId="5"/>
  </si>
  <si>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</si>
  <si>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</si>
  <si>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</si>
  <si>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</si>
  <si>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</si>
  <si>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</si>
  <si>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</si>
  <si>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</si>
  <si>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</si>
  <si>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</si>
  <si>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</si>
  <si>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</si>
  <si>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</si>
  <si>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</si>
  <si>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</si>
  <si>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</si>
  <si>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</si>
  <si>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</si>
  <si>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</si>
  <si>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</si>
  <si>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</si>
  <si>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</si>
  <si>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</si>
  <si>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</si>
  <si>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</si>
  <si>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</si>
  <si>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</si>
  <si>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</si>
  <si>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</si>
  <si>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</si>
  <si>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</si>
  <si>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</si>
  <si>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</si>
  <si>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</si>
  <si>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</si>
  <si>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</si>
  <si>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</si>
  <si>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</si>
  <si>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</si>
  <si>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</si>
  <si>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</si>
  <si>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</si>
  <si>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</si>
  <si>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</si>
  <si>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</si>
  <si>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</si>
  <si>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</si>
  <si>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</si>
  <si>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</si>
  <si>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</si>
  <si>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</si>
  <si>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</si>
  <si>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</si>
  <si>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</si>
  <si>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</si>
  <si>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</si>
  <si>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</si>
  <si>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</si>
  <si>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</si>
  <si>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</si>
  <si>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</si>
  <si>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秋田県大館市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</si>
  <si>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</si>
  <si>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</si>
  <si>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</si>
  <si>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</si>
  <si>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</si>
  <si>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</si>
  <si>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</si>
  <si>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</si>
  <si>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</si>
  <si>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</si>
  <si>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</si>
  <si>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</si>
  <si>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</si>
  <si>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</si>
  <si>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</si>
  <si>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</si>
  <si>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</si>
  <si>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</si>
  <si>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</si>
  <si>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</si>
  <si>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</si>
  <si>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</si>
  <si>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</si>
  <si>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</si>
  <si>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</si>
  <si>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</si>
  <si>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</si>
  <si>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</si>
  <si>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</si>
  <si>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</si>
  <si>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</si>
  <si>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</si>
  <si>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</si>
  <si>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</si>
  <si>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</si>
  <si>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</si>
  <si>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</si>
  <si>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</si>
  <si>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</si>
  <si>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</si>
  <si>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</si>
  <si>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</si>
  <si>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</si>
  <si>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</si>
  <si>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</si>
  <si>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</si>
  <si>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</si>
  <si>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</si>
  <si>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</si>
  <si>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</si>
  <si>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</si>
  <si>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</si>
  <si>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</si>
  <si>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</si>
  <si>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</si>
  <si>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</si>
  <si>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</si>
  <si>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</si>
  <si>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</si>
  <si>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</si>
  <si>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</si>
  <si>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</si>
  <si>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</si>
  <si>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</si>
  <si>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</si>
  <si>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</si>
  <si>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</si>
  <si>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</si>
  <si>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</si>
  <si>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</si>
  <si>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</si>
  <si>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</si>
  <si>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</si>
  <si>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</si>
  <si>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</si>
  <si>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</si>
  <si>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</si>
  <si>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</si>
  <si>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</si>
  <si>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</si>
  <si>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</si>
  <si>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</si>
  <si>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</si>
  <si>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</si>
  <si>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</si>
  <si>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</si>
  <si>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</si>
  <si>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</si>
  <si>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</si>
  <si>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</si>
  <si>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</si>
  <si>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</si>
  <si>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</si>
  <si>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</si>
  <si>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</si>
  <si>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</si>
  <si>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</si>
  <si>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</si>
  <si>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</si>
  <si>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</si>
  <si>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</si>
  <si>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</si>
  <si>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</si>
  <si>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</si>
  <si>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</si>
  <si>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</si>
  <si>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</si>
  <si>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</si>
  <si>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</si>
  <si>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</si>
  <si>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</si>
  <si>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</si>
  <si>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</si>
  <si>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</si>
  <si>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</si>
  <si>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</si>
  <si>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</si>
  <si>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</si>
  <si>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</si>
  <si>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</si>
  <si>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</si>
  <si>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</si>
  <si>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</si>
  <si>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</si>
  <si>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</si>
  <si>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</si>
  <si>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</si>
  <si>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</si>
  <si>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</si>
  <si>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</si>
  <si>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</si>
  <si>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</si>
  <si>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</si>
  <si>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</si>
  <si>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</si>
  <si>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</si>
  <si>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</si>
  <si>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</si>
  <si>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</si>
  <si>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</si>
  <si>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</si>
  <si>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</si>
  <si>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</si>
  <si>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</si>
  <si>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</si>
  <si>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</si>
  <si>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</si>
  <si>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</si>
  <si>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</si>
  <si>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</si>
  <si>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秋田県大館市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</si>
  <si>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</si>
  <si>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</si>
  <si>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</si>
  <si>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</si>
  <si>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</si>
  <si>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</si>
  <si>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</si>
  <si>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</si>
  <si>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</si>
  <si>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</si>
  <si>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</si>
  <si>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</si>
  <si>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</si>
  <si>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</si>
  <si>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</si>
  <si>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</si>
  <si>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</si>
  <si>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</si>
  <si>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</si>
  <si>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</si>
  <si>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大館市小規模水道等事業特別会計</t>
    <phoneticPr fontId="5"/>
  </si>
  <si>
    <t>大館市休日夜間急患センター特別会計</t>
    <phoneticPr fontId="5"/>
  </si>
  <si>
    <t>大館市温泉開発特別会計</t>
    <phoneticPr fontId="5"/>
  </si>
  <si>
    <t>大館市奨学資金特別会計</t>
    <phoneticPr fontId="5"/>
  </si>
  <si>
    <t>大館市都市計画事業特別会計</t>
    <phoneticPr fontId="5"/>
  </si>
  <si>
    <t>大館市土地取得特別会計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</si>
  <si>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</si>
  <si>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</si>
  <si>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</si>
  <si>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</si>
  <si>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</si>
  <si>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</si>
  <si>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</si>
  <si>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</si>
  <si>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</si>
  <si>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</si>
  <si>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</si>
  <si>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</si>
  <si>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</si>
  <si>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大館市国民健康保険特別会計</t>
    <phoneticPr fontId="5"/>
  </si>
  <si>
    <t>大館市後期高齢者医療特別会計</t>
    <phoneticPr fontId="5"/>
  </si>
  <si>
    <t>大館市介護保険特別会計</t>
    <phoneticPr fontId="5"/>
  </si>
  <si>
    <t>大館市介護サービス事業特別会計</t>
    <phoneticPr fontId="5"/>
  </si>
  <si>
    <t>大館市水道事業会計</t>
    <phoneticPr fontId="5"/>
  </si>
  <si>
    <t>法適用企業</t>
    <phoneticPr fontId="5"/>
  </si>
  <si>
    <t>大館市工業用水道事業会計</t>
    <phoneticPr fontId="5"/>
  </si>
  <si>
    <t>大館市下水道事業会計</t>
    <phoneticPr fontId="5"/>
  </si>
  <si>
    <t>大館市公設総合地方卸売市場特別会計</t>
    <phoneticPr fontId="5"/>
  </si>
  <si>
    <t>法非適用企業</t>
    <phoneticPr fontId="5"/>
  </si>
  <si>
    <t>大館市農業集落排水事業特別会計</t>
    <phoneticPr fontId="5"/>
  </si>
  <si>
    <t>大館市戸別浄化槽整備事業特別会計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</si>
  <si>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</si>
  <si>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</si>
  <si>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</si>
  <si>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</si>
  <si>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</si>
  <si>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</si>
  <si>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</si>
  <si>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</si>
  <si>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</si>
  <si>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</si>
  <si>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</si>
  <si>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</si>
  <si>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</si>
  <si>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</si>
  <si>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</si>
  <si>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</si>
  <si>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</si>
  <si>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</si>
  <si>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</si>
  <si>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</si>
  <si>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</si>
  <si>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</si>
  <si>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</si>
  <si>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</si>
  <si>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</si>
  <si>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</si>
  <si>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</si>
  <si>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</si>
  <si>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</si>
  <si>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</si>
  <si>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</si>
  <si>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</si>
  <si>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</si>
  <si>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</si>
  <si>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</si>
  <si>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</si>
  <si>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</si>
  <si>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</si>
  <si>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</si>
  <si>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</si>
  <si>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</si>
  <si>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</si>
  <si>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</si>
  <si>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</si>
  <si>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</si>
  <si>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</si>
  <si>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</si>
  <si>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</si>
  <si>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</si>
  <si>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</si>
  <si>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</si>
  <si>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</si>
  <si>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</si>
  <si>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</si>
  <si>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</si>
  <si>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</si>
  <si>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</si>
  <si>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</si>
  <si>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</si>
  <si>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</si>
  <si>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</si>
  <si>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</si>
  <si>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</si>
  <si>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</si>
  <si>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</si>
  <si>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</si>
  <si>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</si>
  <si>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</si>
  <si>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</si>
  <si>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</si>
  <si>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</si>
  <si>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</si>
  <si>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</si>
  <si>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</si>
  <si>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</si>
  <si>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</si>
  <si>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</si>
  <si>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</si>
  <si>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</si>
  <si>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</si>
  <si>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</si>
  <si>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</si>
  <si>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</si>
  <si>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</si>
  <si>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</si>
  <si>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</si>
  <si>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</si>
  <si>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</si>
  <si>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</si>
  <si>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</si>
  <si>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</si>
  <si>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</si>
  <si>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</si>
  <si>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</si>
  <si>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</si>
  <si>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</si>
  <si>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</si>
  <si>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</si>
  <si>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</si>
  <si>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</si>
  <si>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</si>
  <si>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</si>
  <si>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</si>
  <si>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</si>
  <si>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</si>
  <si>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</si>
  <si>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</si>
  <si>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</si>
  <si>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</si>
  <si>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</si>
  <si>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</si>
  <si>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</si>
  <si>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</si>
  <si>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</si>
  <si>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</si>
  <si>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</si>
  <si>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</si>
  <si>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</si>
  <si>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</si>
  <si>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</si>
  <si>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</si>
  <si>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</si>
  <si>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</si>
  <si>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</si>
  <si>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</si>
  <si>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</si>
  <si>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</si>
  <si>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</si>
  <si>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</si>
  <si>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</si>
  <si>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</si>
  <si>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</si>
  <si>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</si>
  <si>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</si>
  <si>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</si>
  <si>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0.40</t>
  </si>
  <si>
    <t>▲ 1.11</t>
  </si>
  <si>
    <t>大館市病院事業会計</t>
  </si>
  <si>
    <t>▲ 0.46</t>
  </si>
  <si>
    <t>▲ 0.66</t>
  </si>
  <si>
    <t>▲ 1.21</t>
  </si>
  <si>
    <t>▲ 3.68</t>
  </si>
  <si>
    <t>大館市水道事業会計</t>
  </si>
  <si>
    <t>一般会計</t>
  </si>
  <si>
    <t>大館市介護保険特別会計</t>
  </si>
  <si>
    <t>大館市工業用水道事業会計</t>
  </si>
  <si>
    <t>大館市国民健康保険特別会計</t>
  </si>
  <si>
    <t>大館市休日夜間急患センター特別会計</t>
  </si>
  <si>
    <t>大館市下水道事業会計</t>
  </si>
  <si>
    <t>その他会計（赤字）</t>
  </si>
  <si>
    <t>その他会計（黒字）</t>
  </si>
  <si>
    <t>R01</t>
    <phoneticPr fontId="5"/>
  </si>
  <si>
    <t>R02</t>
    <phoneticPr fontId="5"/>
  </si>
  <si>
    <t>R03</t>
    <phoneticPr fontId="5"/>
  </si>
  <si>
    <t>R04</t>
    <phoneticPr fontId="5"/>
  </si>
  <si>
    <t>R05</t>
    <phoneticPr fontId="5"/>
  </si>
  <si>
    <t>‐</t>
  </si>
  <si>
    <t>‐</t>
    <phoneticPr fontId="2"/>
  </si>
  <si>
    <t>秋田県市町村総合事務組合（一般会計）</t>
  </si>
  <si>
    <t>秋田県市町村総合事務組合（交通災害共済事業等特別会計）</t>
  </si>
  <si>
    <t>秋田県市町村会館管理組合（一般会計）</t>
  </si>
  <si>
    <t>秋田県後期高齢者医療広域連合（一般会計）</t>
  </si>
  <si>
    <t>秋田県後期高齢者医療広域連合（後期高齢者医療特別会計）</t>
  </si>
  <si>
    <t>県北環境保全センター</t>
  </si>
  <si>
    <t>大館市文教振興事業団</t>
  </si>
  <si>
    <t>地域振興基金</t>
    <rPh sb="0" eb="2">
      <t>チイキ</t>
    </rPh>
    <rPh sb="2" eb="4">
      <t>シンコウ</t>
    </rPh>
    <rPh sb="4" eb="6">
      <t>キキン</t>
    </rPh>
    <phoneticPr fontId="5"/>
  </si>
  <si>
    <t>ふるさと応援寄附基金</t>
    <rPh sb="4" eb="6">
      <t>オウエン</t>
    </rPh>
    <rPh sb="6" eb="8">
      <t>キフ</t>
    </rPh>
    <rPh sb="8" eb="10">
      <t>キキン</t>
    </rPh>
    <phoneticPr fontId="2"/>
  </si>
  <si>
    <t>ふるさと基金</t>
    <rPh sb="4" eb="6">
      <t>キキン</t>
    </rPh>
    <phoneticPr fontId="2"/>
  </si>
  <si>
    <t>公共施設適正管理基金</t>
    <rPh sb="0" eb="2">
      <t>コウキョウ</t>
    </rPh>
    <rPh sb="2" eb="4">
      <t>シセツ</t>
    </rPh>
    <rPh sb="4" eb="6">
      <t>テキセイ</t>
    </rPh>
    <rPh sb="6" eb="8">
      <t>カンリ</t>
    </rPh>
    <rPh sb="8" eb="10">
      <t>キキン</t>
    </rPh>
    <phoneticPr fontId="2"/>
  </si>
  <si>
    <t>社会福祉環境整備基金</t>
    <rPh sb="0" eb="2">
      <t>シャカイ</t>
    </rPh>
    <rPh sb="2" eb="4">
      <t>フクシ</t>
    </rPh>
    <rPh sb="4" eb="6">
      <t>カンキョウ</t>
    </rPh>
    <rPh sb="6" eb="8">
      <t>セイビ</t>
    </rPh>
    <rPh sb="8" eb="10">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</si>
  <si>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</si>
  <si>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</si>
  <si>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</si>
  <si>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rFont val="ＭＳ Ｐゴシック"/>
        <family val="3"/>
        <charset val="128"/>
      </rPr>
      <t>有形固定資産減価償却率は63.8％と類似団体平均と同程度である。将来負担比率は78.7%となっており、類似団体平均より高い水準にある。将来負担比率が前年度比0.4ポイントの増となっているが、これは地方債残高の減少よりも公営企業債繰入見込額等他の将来負担見込額の増加が大きかったことが主な要因である。</t>
    </r>
    <r>
      <rPr>
        <sz val="11"/>
        <color rgb="FFFF0000"/>
        <rFont val="ＭＳ Ｐゴシック"/>
        <family val="3"/>
        <charset val="128"/>
      </rPr>
      <t xml:space="preserve">
　</t>
    </r>
    <r>
      <rPr>
        <sz val="11"/>
        <rFont val="ＭＳ Ｐゴシック"/>
        <family val="3"/>
        <charset val="128"/>
      </rPr>
      <t>今後は、斎場建設事業伴う地方債の借入により将来負担比率の上昇が見込まれるが、引き続き普通建設事業を厳選し、地方債残高の増加を抑制していきながら公共施設等総合管理計画並びに個別施設計画に基づき、施設の老朽化対策に取り組んでいく。</t>
    </r>
    <rPh sb="87" eb="88">
      <t>ゾウ</t>
    </rPh>
    <rPh sb="102" eb="104">
      <t>ザンダカ</t>
    </rPh>
    <rPh sb="110" eb="112">
      <t>コウエイ</t>
    </rPh>
    <rPh sb="112" eb="114">
      <t>キギョウ</t>
    </rPh>
    <rPh sb="114" eb="115">
      <t>サイ</t>
    </rPh>
    <rPh sb="115" eb="117">
      <t>クリイレ</t>
    </rPh>
    <rPh sb="120" eb="121">
      <t>トウ</t>
    </rPh>
    <rPh sb="121" eb="122">
      <t>タ</t>
    </rPh>
    <rPh sb="123" eb="125">
      <t>ショウライ</t>
    </rPh>
    <rPh sb="125" eb="127">
      <t>フタン</t>
    </rPh>
    <rPh sb="127" eb="129">
      <t>ミコミ</t>
    </rPh>
    <rPh sb="129" eb="130">
      <t>ガク</t>
    </rPh>
    <rPh sb="131" eb="133">
      <t>ゾウカ</t>
    </rPh>
    <rPh sb="134" eb="135">
      <t>オオ</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</si>
  <si>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</si>
  <si>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</si>
  <si>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</si>
  <si>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</si>
  <si>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</si>
  <si>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</si>
  <si>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rFont val="ＭＳ Ｐゴシック"/>
        <family val="3"/>
        <charset val="128"/>
      </rPr>
      <t>将来負担比率は78.7％、実質公債費比率は9.4％となっており、ともに類似団体平均より高い水準にある。実質公債費比率は改善要因となる標準税収入額が増加した一方で、悪化要因となる公債費に準ずる債務負担行為に係る支出額（一般廃棄物処理施設のＰＦＩ事業委託料（施設整備相当分））が令和４年度から増加しており、前年度比0.6ポイントの増となった。将来負担比率は公営企業債繰入見込額等の増加により前年度比0.4ポイントの増となった。
　今後は、斎場建設事業に伴う地方債の借入により両比率の上昇が見込まれるため、引き続き普通建設事業を厳選し、地方債残高の増加を抑制する等、将来負担を平準化しつつ老朽化対策に取り組んでいく。</t>
    </r>
    <rPh sb="138" eb="140">
      <t>レイワ</t>
    </rPh>
    <rPh sb="141" eb="142">
      <t>ネン</t>
    </rPh>
    <rPh sb="142" eb="143">
      <t>ド</t>
    </rPh>
    <rPh sb="145" eb="147">
      <t>ゾウカ</t>
    </rPh>
    <rPh sb="187" eb="188">
      <t>トウ</t>
    </rPh>
    <rPh sb="189" eb="191">
      <t>ゾウカ</t>
    </rPh>
    <rPh sb="206" eb="207">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</si>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</sst>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0" fontId="14" fillId="0" borderId="52" xfId="1" applyFont="1" applyBorder="1" applyAlignment="1">
      <alignment horizontal="center" vertical="center"/>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E537-4F7A-B06A-1A88E23CBD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70209</c:v>
                </c:pt>
                <c:pt idx="1">
                  <c:v>119750</c:v>
                </c:pt>
                <c:pt idx="2">
                  <c:v>83477</c:v>
                </c:pt>
                <c:pt idx="3">
                  <c:v>64482</c:v>
                </c:pt>
                <c:pt idx="4">
                  <c:v>70690</c:v>
                </c:pt>
              </c:numCache>
            </c:numRef>
          </c:val>
          <c:smooth val="0"/>
          <c:extLst>
            <c:ext xmlns:c16="http://schemas.microsoft.com/office/drawing/2014/chart" uri="{C3380CC4-5D6E-409C-BE32-E72D297353CC}">
              <c16:uniqueId val="{00000001-E537-4F7A-B06A-1A88E23CBD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8.2200000000000006</c:v>
                </c:pt>
                <c:pt idx="1">
                  <c:v>8.34</c:v>
                </c:pt>
                <c:pt idx="2">
                  <c:v>9.61</c:v>
                </c:pt>
                <c:pt idx="3">
                  <c:v>8.02</c:v>
                </c:pt>
                <c:pt idx="4">
                  <c:v>7.55</c:v>
                </c:pt>
              </c:numCache>
            </c:numRef>
          </c:val>
          <c:extLst>
            <c:ext xmlns:c16="http://schemas.microsoft.com/office/drawing/2014/chart" uri="{C3380CC4-5D6E-409C-BE32-E72D297353CC}">
              <c16:uniqueId val="{00000000-4607-44E0-ADB6-3D33CC43BA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6.53</c:v>
                </c:pt>
                <c:pt idx="1">
                  <c:v>5.68</c:v>
                </c:pt>
                <c:pt idx="2">
                  <c:v>6.01</c:v>
                </c:pt>
                <c:pt idx="3">
                  <c:v>5.14</c:v>
                </c:pt>
                <c:pt idx="4">
                  <c:v>5.75</c:v>
                </c:pt>
              </c:numCache>
            </c:numRef>
          </c:val>
          <c:extLst>
            <c:ext xmlns:c16="http://schemas.microsoft.com/office/drawing/2014/chart" uri="{C3380CC4-5D6E-409C-BE32-E72D297353CC}">
              <c16:uniqueId val="{00000001-4607-44E0-ADB6-3D33CC43BA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2.92</c:v>
                </c:pt>
                <c:pt idx="1">
                  <c:v>-0.4</c:v>
                </c:pt>
                <c:pt idx="2">
                  <c:v>4.07</c:v>
                </c:pt>
                <c:pt idx="3">
                  <c:v>-1.1100000000000001</c:v>
                </c:pt>
                <c:pt idx="4">
                  <c:v>0.27</c:v>
                </c:pt>
              </c:numCache>
            </c:numRef>
          </c:val>
          <c:smooth val="0"/>
          <c:extLst>
            <c:ext xmlns:c16="http://schemas.microsoft.com/office/drawing/2014/chart" uri="{C3380CC4-5D6E-409C-BE32-E72D297353CC}">
              <c16:uniqueId val="{00000002-4607-44E0-ADB6-3D33CC43BA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0.06</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0-5993-4E18-9E86-9DE4C67A13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93-4E18-9E86-9DE4C67A1314}"/>
            </c:ext>
          </c:extLst>
        </c:ser>
        <c:ser>
          <c:idx val="2"/>
          <c:order val="2"/>
          <c:tx>
            <c:strRef>
              <c:f>データシート!$A$29</c:f>
              <c:strCache>
                <c:ptCount val="1"/>
                <c:pt idx="0">
                  <c:v>大館市下水道事業会計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1.01</c:v>
                </c:pt>
                <c:pt idx="2">
                  <c:v>#N/A</c:v>
                </c:pt>
                <c:pt idx="3">
                  <c:v>0.65</c:v>
                </c:pt>
                <c:pt idx="4">
                  <c:v>#N/A</c:v>
                </c:pt>
                <c:pt idx="5">
                  <c:v>0.36</c:v>
                </c:pt>
                <c:pt idx="6">
                  <c:v>#N/A</c:v>
                </c:pt>
                <c:pt idx="7">
                  <c:v>0.46</c:v>
                </c:pt>
                <c:pt idx="8">
                  <c:v>#N/A</c:v>
                </c:pt>
                <c:pt idx="9">
                  <c:v>0.04</c:v>
                </c:pt>
              </c:numCache>
            </c:numRef>
          </c:val>
          <c:extLst>
            <c:ext xmlns:c16="http://schemas.microsoft.com/office/drawing/2014/chart" uri="{C3380CC4-5D6E-409C-BE32-E72D297353CC}">
              <c16:uniqueId val="{00000002-5993-4E18-9E86-9DE4C67A1314}"/>
            </c:ext>
          </c:extLst>
        </c:ser>
        <c:ser>
          <c:idx val="3"/>
          <c:order val="3"/>
          <c:tx>
            <c:strRef>
              <c:f>データシート!$A$30</c:f>
              <c:strCache>
                <c:ptCount val="1"/>
                <c:pt idx="0">
                  <c:v>大館市休日夜間急患センター特別会計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0.02</c:v>
                </c:pt>
                <c:pt idx="8">
                  <c:v>#N/A</c:v>
                </c:pt>
                <c:pt idx="9">
                  <c:v>7.0000000000000007E-2</c:v>
                </c:pt>
              </c:numCache>
            </c:numRef>
          </c:val>
          <c:extLst>
            <c:ext xmlns:c16="http://schemas.microsoft.com/office/drawing/2014/chart" uri="{C3380CC4-5D6E-409C-BE32-E72D297353CC}">
              <c16:uniqueId val="{00000003-5993-4E18-9E86-9DE4C67A1314}"/>
            </c:ext>
          </c:extLst>
        </c:ser>
        <c:ser>
          <c:idx val="4"/>
          <c:order val="4"/>
          <c:tx>
            <c:strRef>
              <c:f>データシート!$A$31</c:f>
              <c:strCache>
                <c:ptCount val="1"/>
                <c:pt idx="0">
                  <c:v>大館市国民健康保険特別会計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0.88</c:v>
                </c:pt>
                <c:pt idx="2">
                  <c:v>#N/A</c:v>
                </c:pt>
                <c:pt idx="3">
                  <c:v>0.68</c:v>
                </c:pt>
                <c:pt idx="4">
                  <c:v>#N/A</c:v>
                </c:pt>
                <c:pt idx="5">
                  <c:v>1.1599999999999999</c:v>
                </c:pt>
                <c:pt idx="6">
                  <c:v>#N/A</c:v>
                </c:pt>
                <c:pt idx="7">
                  <c:v>0.64</c:v>
                </c:pt>
                <c:pt idx="8">
                  <c:v>#N/A</c:v>
                </c:pt>
                <c:pt idx="9">
                  <c:v>0.66</c:v>
                </c:pt>
              </c:numCache>
            </c:numRef>
          </c:val>
          <c:extLst>
            <c:ext xmlns:c16="http://schemas.microsoft.com/office/drawing/2014/chart" uri="{C3380CC4-5D6E-409C-BE32-E72D297353CC}">
              <c16:uniqueId val="{00000004-5993-4E18-9E86-9DE4C67A1314}"/>
            </c:ext>
          </c:extLst>
        </c:ser>
        <c:ser>
          <c:idx val="5"/>
          <c:order val="5"/>
          <c:tx>
            <c:strRef>
              <c:f>データシート!$A$32</c:f>
              <c:strCache>
                <c:ptCount val="1"/>
                <c:pt idx="0">
                  <c:v>大館市工業用水道事業会計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0.71</c:v>
                </c:pt>
                <c:pt idx="4">
                  <c:v>#N/A</c:v>
                </c:pt>
                <c:pt idx="5">
                  <c:v>0.79</c:v>
                </c:pt>
                <c:pt idx="6">
                  <c:v>#N/A</c:v>
                </c:pt>
                <c:pt idx="7">
                  <c:v>0.79</c:v>
                </c:pt>
                <c:pt idx="8">
                  <c:v>#N/A</c:v>
                </c:pt>
                <c:pt idx="9">
                  <c:v>0.71</c:v>
                </c:pt>
              </c:numCache>
            </c:numRef>
          </c:val>
          <c:extLst>
            <c:ext xmlns:c16="http://schemas.microsoft.com/office/drawing/2014/chart" uri="{C3380CC4-5D6E-409C-BE32-E72D297353CC}">
              <c16:uniqueId val="{00000005-5993-4E18-9E86-9DE4C67A1314}"/>
            </c:ext>
          </c:extLst>
        </c:ser>
        <c:ser>
          <c:idx val="6"/>
          <c:order val="6"/>
          <c:tx>
            <c:strRef>
              <c:f>データシート!$A$33</c:f>
              <c:strCache>
                <c:ptCount val="1"/>
                <c:pt idx="0">
                  <c:v>大館市介護保険特別会計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1.57</c:v>
                </c:pt>
                <c:pt idx="2">
                  <c:v>#N/A</c:v>
                </c:pt>
                <c:pt idx="3">
                  <c:v>1.48</c:v>
                </c:pt>
                <c:pt idx="4">
                  <c:v>#N/A</c:v>
                </c:pt>
                <c:pt idx="5">
                  <c:v>1.98</c:v>
                </c:pt>
                <c:pt idx="6">
                  <c:v>#N/A</c:v>
                </c:pt>
                <c:pt idx="7">
                  <c:v>1.88</c:v>
                </c:pt>
                <c:pt idx="8">
                  <c:v>#N/A</c:v>
                </c:pt>
                <c:pt idx="9">
                  <c:v>1.44</c:v>
                </c:pt>
              </c:numCache>
            </c:numRef>
          </c:val>
          <c:extLst>
            <c:ext xmlns:c16="http://schemas.microsoft.com/office/drawing/2014/chart" uri="{C3380CC4-5D6E-409C-BE32-E72D297353CC}">
              <c16:uniqueId val="{00000006-5993-4E18-9E86-9DE4C67A131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8.19</c:v>
                </c:pt>
                <c:pt idx="2">
                  <c:v>#N/A</c:v>
                </c:pt>
                <c:pt idx="3">
                  <c:v>8.3000000000000007</c:v>
                </c:pt>
                <c:pt idx="4">
                  <c:v>#N/A</c:v>
                </c:pt>
                <c:pt idx="5">
                  <c:v>9.57</c:v>
                </c:pt>
                <c:pt idx="6">
                  <c:v>#N/A</c:v>
                </c:pt>
                <c:pt idx="7">
                  <c:v>7.97</c:v>
                </c:pt>
                <c:pt idx="8">
                  <c:v>#N/A</c:v>
                </c:pt>
                <c:pt idx="9">
                  <c:v>7.44</c:v>
                </c:pt>
              </c:numCache>
            </c:numRef>
          </c:val>
          <c:extLst>
            <c:ext xmlns:c16="http://schemas.microsoft.com/office/drawing/2014/chart" uri="{C3380CC4-5D6E-409C-BE32-E72D297353CC}">
              <c16:uniqueId val="{00000007-5993-4E18-9E86-9DE4C67A1314}"/>
            </c:ext>
          </c:extLst>
        </c:ser>
        <c:ser>
          <c:idx val="8"/>
          <c:order val="8"/>
          <c:tx>
            <c:strRef>
              <c:f>データシート!$A$35</c:f>
              <c:strCache>
                <c:ptCount val="1"/>
                <c:pt idx="0">
                  <c:v>大館市水道事業会計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10.6</c:v>
                </c:pt>
                <c:pt idx="2">
                  <c:v>#N/A</c:v>
                </c:pt>
                <c:pt idx="3">
                  <c:v>10.34</c:v>
                </c:pt>
                <c:pt idx="4">
                  <c:v>#N/A</c:v>
                </c:pt>
                <c:pt idx="5">
                  <c:v>11.01</c:v>
                </c:pt>
                <c:pt idx="6">
                  <c:v>#N/A</c:v>
                </c:pt>
                <c:pt idx="7">
                  <c:v>11.84</c:v>
                </c:pt>
                <c:pt idx="8">
                  <c:v>#N/A</c:v>
                </c:pt>
                <c:pt idx="9">
                  <c:v>11.84</c:v>
                </c:pt>
              </c:numCache>
            </c:numRef>
          </c:val>
          <c:extLst>
            <c:ext xmlns:c16="http://schemas.microsoft.com/office/drawing/2014/chart" uri="{C3380CC4-5D6E-409C-BE32-E72D297353CC}">
              <c16:uniqueId val="{00000008-5993-4E18-9E86-9DE4C67A1314}"/>
            </c:ext>
          </c:extLst>
        </c:ser>
        <c:ser>
          <c:idx val="9"/>
          <c:order val="9"/>
          <c:tx>
            <c:strRef>
              <c:f>データシート!$A$36</c:f>
              <c:strCache>
                <c:ptCount val="1"/>
                <c:pt idx="0">
                  <c:v>大館市病院事業会計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0.46</c:v>
                </c:pt>
                <c:pt idx="1">
                  <c:v>#N/A</c:v>
                </c:pt>
                <c:pt idx="2">
                  <c:v>#N/A</c:v>
                </c:pt>
                <c:pt idx="3">
                  <c:v>0</c:v>
                </c:pt>
                <c:pt idx="4">
                  <c:v>0.66</c:v>
                </c:pt>
                <c:pt idx="5">
                  <c:v>#N/A</c:v>
                </c:pt>
                <c:pt idx="6">
                  <c:v>1.21</c:v>
                </c:pt>
                <c:pt idx="7">
                  <c:v>#N/A</c:v>
                </c:pt>
                <c:pt idx="8">
                  <c:v>3.68</c:v>
                </c:pt>
                <c:pt idx="9">
                  <c:v>#N/A</c:v>
                </c:pt>
              </c:numCache>
            </c:numRef>
          </c:val>
          <c:extLst>
            <c:ext xmlns:c16="http://schemas.microsoft.com/office/drawing/2014/chart" uri="{C3380CC4-5D6E-409C-BE32-E72D297353CC}">
              <c16:uniqueId val="{00000009-5993-4E18-9E86-9DE4C67A13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3377</c:v>
                </c:pt>
                <c:pt idx="5">
                  <c:v>3380</c:v>
                </c:pt>
                <c:pt idx="8">
                  <c:v>3287</c:v>
                </c:pt>
                <c:pt idx="11">
                  <c:v>3276</c:v>
                </c:pt>
                <c:pt idx="14">
                  <c:v>3334</c:v>
                </c:pt>
              </c:numCache>
            </c:numRef>
          </c:val>
          <c:extLst>
            <c:ext xmlns:c16="http://schemas.microsoft.com/office/drawing/2014/chart" uri="{C3380CC4-5D6E-409C-BE32-E72D297353CC}">
              <c16:uniqueId val="{00000000-BDF3-48CC-87BE-ED20FD7B68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F3-48CC-87BE-ED20FD7B68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199</c:v>
                </c:pt>
                <c:pt idx="3">
                  <c:v>71</c:v>
                </c:pt>
                <c:pt idx="6">
                  <c:v>7</c:v>
                </c:pt>
                <c:pt idx="9">
                  <c:v>238</c:v>
                </c:pt>
                <c:pt idx="12">
                  <c:v>238</c:v>
                </c:pt>
              </c:numCache>
            </c:numRef>
          </c:val>
          <c:extLst>
            <c:ext xmlns:c16="http://schemas.microsoft.com/office/drawing/2014/chart" uri="{C3380CC4-5D6E-409C-BE32-E72D297353CC}">
              <c16:uniqueId val="{00000002-BDF3-48CC-87BE-ED20FD7B68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F3-48CC-87BE-ED20FD7B68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1504</c:v>
                </c:pt>
                <c:pt idx="3">
                  <c:v>1467</c:v>
                </c:pt>
                <c:pt idx="6">
                  <c:v>1461</c:v>
                </c:pt>
                <c:pt idx="9">
                  <c:v>1529</c:v>
                </c:pt>
                <c:pt idx="12">
                  <c:v>1525</c:v>
                </c:pt>
              </c:numCache>
            </c:numRef>
          </c:val>
          <c:extLst>
            <c:ext xmlns:c16="http://schemas.microsoft.com/office/drawing/2014/chart" uri="{C3380CC4-5D6E-409C-BE32-E72D297353CC}">
              <c16:uniqueId val="{00000004-BDF3-48CC-87BE-ED20FD7B68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F3-48CC-87BE-ED20FD7B68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F3-48CC-87BE-ED20FD7B68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3254</c:v>
                </c:pt>
                <c:pt idx="3">
                  <c:v>3313</c:v>
                </c:pt>
                <c:pt idx="6">
                  <c:v>3411</c:v>
                </c:pt>
                <c:pt idx="9">
                  <c:v>3476</c:v>
                </c:pt>
                <c:pt idx="12">
                  <c:v>3409</c:v>
                </c:pt>
              </c:numCache>
            </c:numRef>
          </c:val>
          <c:extLst>
            <c:ext xmlns:c16="http://schemas.microsoft.com/office/drawing/2014/chart" uri="{C3380CC4-5D6E-409C-BE32-E72D297353CC}">
              <c16:uniqueId val="{00000007-BDF3-48CC-87BE-ED20FD7B68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1580</c:v>
                </c:pt>
                <c:pt idx="2">
                  <c:v>#N/A</c:v>
                </c:pt>
                <c:pt idx="3">
                  <c:v>#N/A</c:v>
                </c:pt>
                <c:pt idx="4">
                  <c:v>1471</c:v>
                </c:pt>
                <c:pt idx="5">
                  <c:v>#N/A</c:v>
                </c:pt>
                <c:pt idx="6">
                  <c:v>#N/A</c:v>
                </c:pt>
                <c:pt idx="7">
                  <c:v>1592</c:v>
                </c:pt>
                <c:pt idx="8">
                  <c:v>#N/A</c:v>
                </c:pt>
                <c:pt idx="9">
                  <c:v>#N/A</c:v>
                </c:pt>
                <c:pt idx="10">
                  <c:v>1967</c:v>
                </c:pt>
                <c:pt idx="11">
                  <c:v>#N/A</c:v>
                </c:pt>
                <c:pt idx="12">
                  <c:v>#N/A</c:v>
                </c:pt>
                <c:pt idx="13">
                  <c:v>1838</c:v>
                </c:pt>
                <c:pt idx="14">
                  <c:v>#N/A</c:v>
                </c:pt>
              </c:numCache>
            </c:numRef>
          </c:val>
          <c:smooth val="0"/>
          <c:extLst>
            <c:ext xmlns:c16="http://schemas.microsoft.com/office/drawing/2014/chart" uri="{C3380CC4-5D6E-409C-BE32-E72D297353CC}">
              <c16:uniqueId val="{00000008-BDF3-48CC-87BE-ED20FD7B68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35720</c:v>
                </c:pt>
                <c:pt idx="5">
                  <c:v>37465</c:v>
                </c:pt>
                <c:pt idx="8">
                  <c:v>37219</c:v>
                </c:pt>
                <c:pt idx="11">
                  <c:v>36886</c:v>
                </c:pt>
                <c:pt idx="14">
                  <c:v>36510</c:v>
                </c:pt>
              </c:numCache>
            </c:numRef>
          </c:val>
          <c:extLst>
            <c:ext xmlns:c16="http://schemas.microsoft.com/office/drawing/2014/chart" uri="{C3380CC4-5D6E-409C-BE32-E72D297353CC}">
              <c16:uniqueId val="{00000000-F073-4C71-B36E-1E4C7B249E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933</c:v>
                </c:pt>
                <c:pt idx="5">
                  <c:v>887</c:v>
                </c:pt>
                <c:pt idx="8">
                  <c:v>784</c:v>
                </c:pt>
                <c:pt idx="11">
                  <c:v>974</c:v>
                </c:pt>
                <c:pt idx="14">
                  <c:v>851</c:v>
                </c:pt>
              </c:numCache>
            </c:numRef>
          </c:val>
          <c:extLst>
            <c:ext xmlns:c16="http://schemas.microsoft.com/office/drawing/2014/chart" uri="{C3380CC4-5D6E-409C-BE32-E72D297353CC}">
              <c16:uniqueId val="{00000001-F073-4C71-B36E-1E4C7B249E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7834</c:v>
                </c:pt>
                <c:pt idx="5">
                  <c:v>7231</c:v>
                </c:pt>
                <c:pt idx="8">
                  <c:v>7206</c:v>
                </c:pt>
                <c:pt idx="11">
                  <c:v>6580</c:v>
                </c:pt>
                <c:pt idx="14">
                  <c:v>6659</c:v>
                </c:pt>
              </c:numCache>
            </c:numRef>
          </c:val>
          <c:extLst>
            <c:ext xmlns:c16="http://schemas.microsoft.com/office/drawing/2014/chart" uri="{C3380CC4-5D6E-409C-BE32-E72D297353CC}">
              <c16:uniqueId val="{00000002-F073-4C71-B36E-1E4C7B249E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73-4C71-B36E-1E4C7B249E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73-4C71-B36E-1E4C7B249E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73-4C71-B36E-1E4C7B249E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5795</c:v>
                </c:pt>
                <c:pt idx="3">
                  <c:v>5836</c:v>
                </c:pt>
                <c:pt idx="6">
                  <c:v>5838</c:v>
                </c:pt>
                <c:pt idx="9">
                  <c:v>6130</c:v>
                </c:pt>
                <c:pt idx="12">
                  <c:v>6414</c:v>
                </c:pt>
              </c:numCache>
            </c:numRef>
          </c:val>
          <c:extLst>
            <c:ext xmlns:c16="http://schemas.microsoft.com/office/drawing/2014/chart" uri="{C3380CC4-5D6E-409C-BE32-E72D297353CC}">
              <c16:uniqueId val="{00000006-F073-4C71-B36E-1E4C7B249E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073-4C71-B36E-1E4C7B249E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21122</c:v>
                </c:pt>
                <c:pt idx="3">
                  <c:v>20668</c:v>
                </c:pt>
                <c:pt idx="6">
                  <c:v>20801</c:v>
                </c:pt>
                <c:pt idx="9">
                  <c:v>20054</c:v>
                </c:pt>
                <c:pt idx="12">
                  <c:v>20258</c:v>
                </c:pt>
              </c:numCache>
            </c:numRef>
          </c:val>
          <c:extLst>
            <c:ext xmlns:c16="http://schemas.microsoft.com/office/drawing/2014/chart" uri="{C3380CC4-5D6E-409C-BE32-E72D297353CC}">
              <c16:uniqueId val="{00000008-F073-4C71-B36E-1E4C7B249E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91</c:v>
                </c:pt>
                <c:pt idx="3">
                  <c:v>2332</c:v>
                </c:pt>
                <c:pt idx="6">
                  <c:v>2325</c:v>
                </c:pt>
                <c:pt idx="9">
                  <c:v>2087</c:v>
                </c:pt>
                <c:pt idx="12">
                  <c:v>1849</c:v>
                </c:pt>
              </c:numCache>
            </c:numRef>
          </c:val>
          <c:extLst>
            <c:ext xmlns:c16="http://schemas.microsoft.com/office/drawing/2014/chart" uri="{C3380CC4-5D6E-409C-BE32-E72D297353CC}">
              <c16:uniqueId val="{00000009-F073-4C71-B36E-1E4C7B249E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30714</c:v>
                </c:pt>
                <c:pt idx="3">
                  <c:v>33092</c:v>
                </c:pt>
                <c:pt idx="6">
                  <c:v>32122</c:v>
                </c:pt>
                <c:pt idx="9">
                  <c:v>30763</c:v>
                </c:pt>
                <c:pt idx="12">
                  <c:v>30309</c:v>
                </c:pt>
              </c:numCache>
            </c:numRef>
          </c:val>
          <c:extLst>
            <c:ext xmlns:c16="http://schemas.microsoft.com/office/drawing/2014/chart" uri="{C3380CC4-5D6E-409C-BE32-E72D297353CC}">
              <c16:uniqueId val="{0000000A-F073-4C71-B36E-1E4C7B249E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13235</c:v>
                </c:pt>
                <c:pt idx="2">
                  <c:v>#N/A</c:v>
                </c:pt>
                <c:pt idx="3">
                  <c:v>#N/A</c:v>
                </c:pt>
                <c:pt idx="4">
                  <c:v>16346</c:v>
                </c:pt>
                <c:pt idx="5">
                  <c:v>#N/A</c:v>
                </c:pt>
                <c:pt idx="6">
                  <c:v>#N/A</c:v>
                </c:pt>
                <c:pt idx="7">
                  <c:v>15876</c:v>
                </c:pt>
                <c:pt idx="8">
                  <c:v>#N/A</c:v>
                </c:pt>
                <c:pt idx="9">
                  <c:v>#N/A</c:v>
                </c:pt>
                <c:pt idx="10">
                  <c:v>14595</c:v>
                </c:pt>
                <c:pt idx="11">
                  <c:v>#N/A</c:v>
                </c:pt>
                <c:pt idx="12">
                  <c:v>#N/A</c:v>
                </c:pt>
                <c:pt idx="13">
                  <c:v>14810</c:v>
                </c:pt>
                <c:pt idx="14">
                  <c:v>#N/A</c:v>
                </c:pt>
              </c:numCache>
            </c:numRef>
          </c:val>
          <c:smooth val="0"/>
          <c:extLst>
            <c:ext xmlns:c16="http://schemas.microsoft.com/office/drawing/2014/chart" uri="{C3380CC4-5D6E-409C-BE32-E72D297353CC}">
              <c16:uniqueId val="{0000000B-F073-4C71-B36E-1E4C7B249E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1354</c:v>
                </c:pt>
                <c:pt idx="1">
                  <c:v>1122</c:v>
                </c:pt>
                <c:pt idx="2">
                  <c:v>1269</c:v>
                </c:pt>
              </c:numCache>
            </c:numRef>
          </c:val>
          <c:extLst>
            <c:ext xmlns:c16="http://schemas.microsoft.com/office/drawing/2014/chart" uri="{C3380CC4-5D6E-409C-BE32-E72D297353CC}">
              <c16:uniqueId val="{00000000-BDEA-492F-B94C-2A42670988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696</c:v>
                </c:pt>
                <c:pt idx="1">
                  <c:v>696</c:v>
                </c:pt>
                <c:pt idx="2">
                  <c:v>791</c:v>
                </c:pt>
              </c:numCache>
            </c:numRef>
          </c:val>
          <c:extLst>
            <c:ext xmlns:c16="http://schemas.microsoft.com/office/drawing/2014/chart" uri="{C3380CC4-5D6E-409C-BE32-E72D297353CC}">
              <c16:uniqueId val="{00000001-BDEA-492F-B94C-2A42670988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5857</c:v>
                </c:pt>
                <c:pt idx="1">
                  <c:v>5019</c:v>
                </c:pt>
                <c:pt idx="2">
                  <c:v>4692</c:v>
                </c:pt>
              </c:numCache>
            </c:numRef>
          </c:val>
          <c:extLst>
            <c:ext xmlns:c16="http://schemas.microsoft.com/office/drawing/2014/chart" uri="{C3380CC4-5D6E-409C-BE32-E72D297353CC}">
              <c16:uniqueId val="{00000002-BDEA-492F-B94C-2A42670988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{9AD4A2C6-9F9F-4E74-A477-C6452E612C10}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634-4697-A6F1-454F896286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{AF9CC0A6-3ECF-46ED-BD35-AD6E1B61247B}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34-4697-A6F1-454F896286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{9739F9E5-3B0B-4B92-BA31-81482020DC73}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34-4697-A6F1-454F896286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{2610F4F7-677E-4540-9430-302DC45B2484}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34-4697-A6F1-454F896286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{D703A7B4-8F30-4D09-91DA-C1EBC4C6BD02}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34-4697-A6F1-454F896286A7}"/>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{9D5DA894-8114-4121-B9C2-B592D3218A79}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634-4697-A6F1-454F896286A7}"/>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{5A559A81-0287-4333-A746-6B018C9CE988}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634-4697-A6F1-454F896286A7}"/>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{149A78A1-A25C-4F0C-8C70-308E1743D69D}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634-4697-A6F1-454F896286A7}"/>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{CF9A38E7-0DF5-4EBF-980B-0C15385DF3FF}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634-4697-A6F1-454F896286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59.6</c:v>
                </c:pt>
                <c:pt idx="16">
                  <c:v>61.1</c:v>
                </c:pt>
                <c:pt idx="24">
                  <c:v>61.1</c:v>
                </c:pt>
                <c:pt idx="32">
                  <c:v>63.8</c:v>
                </c:pt>
              </c:numCache>
            </c:numRef>
          </c:xVal>
          <c:yVal>
            <c:numRef>
              <c:f>公会計指標分析・財政指標組合せ分析表!$BP$51:$DC$51</c:f>
              <c:numCache>
                <c:formatCode>#,##0.0;"▲ "#,##0.0</c:formatCode>
                <c:ptCount val="40"/>
                <c:pt idx="0">
                  <c:v>72.7</c:v>
                </c:pt>
                <c:pt idx="8">
                  <c:v>87.5</c:v>
                </c:pt>
                <c:pt idx="16">
                  <c:v>82.2</c:v>
                </c:pt>
                <c:pt idx="24">
                  <c:v>78.3</c:v>
                </c:pt>
                <c:pt idx="32">
                  <c:v>78.7</c:v>
                </c:pt>
              </c:numCache>
            </c:numRef>
          </c:yVal>
          <c:smooth val="0"/>
          <c:extLst>
            <c:ext xmlns:c16="http://schemas.microsoft.com/office/drawing/2014/chart" uri="{C3380CC4-5D6E-409C-BE32-E72D297353CC}">
              <c16:uniqueId val="{00000009-9634-4697-A6F1-454F896286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619710212964677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{38DAAAE7-68C1-4C69-AAA6-D4A6FE781C7A}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634-4697-A6F1-454F896286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{C64C683E-AC6D-4BC2-8DDA-72B663E7DA41}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34-4697-A6F1-454F896286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{A0F2D38C-EAF1-4FD1-AA8F-A91752017EE8}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34-4697-A6F1-454F896286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{3DC47788-EE29-4FE8-B76C-07AA36BD5B29}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34-4697-A6F1-454F896286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{F45BF93F-9D57-48D6-BD77-3D1E9CDD6023}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34-4697-A6F1-454F896286A7}"/>
                </c:ext>
              </c:extLst>
            </c:dLbl>
            <c:dLbl>
              <c:idx val="8"/>
              <c:layout>
                <c:manualLayout>
                  <c:x val="-3.9411791087503777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{48354D60-DCE9-49E4-9692-7D1CE9C6794A}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634-4697-A6F1-454F896286A7}"/>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{6EDD5DF5-B48B-4DDC-9EAD-5C2A491AFCCE}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634-4697-A6F1-454F896286A7}"/>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{0A3B85DF-EC87-416D-B17D-C8EFD01C98FA}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634-4697-A6F1-454F896286A7}"/>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{05E3D0BF-FAA3-4CEC-BE42-DA4E2588C53E}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634-4697-A6F1-454F896286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9634-4697-A6F1-454F896286A7}"/>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{CBCC19DC-260E-4BDC-A2B6-8CA7DF131AAF}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02F-4672-B6BC-156E7B163E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{6F3A0490-41F7-4B59-AA8A-1C64326F80EC}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2F-4672-B6BC-156E7B163E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{7BA06D77-7A51-4BD2-9244-81539552ECB8}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2F-4672-B6BC-156E7B163E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{482BF004-D0D8-40EF-A2B9-D7FEF6CD909A}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2F-4672-B6BC-156E7B163E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{9155DF7E-65C5-4175-B375-ACD90DF62F40}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2F-4672-B6BC-156E7B163E83}"/>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{CDE39D22-6B76-4788-A549-46187CFE5F5D}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02F-4672-B6BC-156E7B163E83}"/>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{3BBB7F35-D2EE-4B69-9942-3D9E9301E797}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02F-4672-B6BC-156E7B163E83}"/>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{94CB9EF3-D77F-4618-95BA-06AC7C395D10}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02F-4672-B6BC-156E7B163E83}"/>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{B8294A97-9AC7-4AA8-812D-7F16EFB325B6}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02F-4672-B6BC-156E7B163E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8.4</c:v>
                </c:pt>
                <c:pt idx="16">
                  <c:v>8.1999999999999993</c:v>
                </c:pt>
                <c:pt idx="24">
                  <c:v>8.8000000000000007</c:v>
                </c:pt>
                <c:pt idx="32">
                  <c:v>9.4</c:v>
                </c:pt>
              </c:numCache>
            </c:numRef>
          </c:xVal>
          <c:yVal>
            <c:numRef>
              <c:f>公会計指標分析・財政指標組合せ分析表!$BP$73:$DC$73</c:f>
              <c:numCache>
                <c:formatCode>#,##0.0;"▲ "#,##0.0</c:formatCode>
                <c:ptCount val="40"/>
                <c:pt idx="0">
                  <c:v>72.7</c:v>
                </c:pt>
                <c:pt idx="8">
                  <c:v>87.5</c:v>
                </c:pt>
                <c:pt idx="16">
                  <c:v>82.2</c:v>
                </c:pt>
                <c:pt idx="24">
                  <c:v>78.3</c:v>
                </c:pt>
                <c:pt idx="32">
                  <c:v>78.7</c:v>
                </c:pt>
              </c:numCache>
            </c:numRef>
          </c:yVal>
          <c:smooth val="0"/>
          <c:extLst>
            <c:ext xmlns:c16="http://schemas.microsoft.com/office/drawing/2014/chart" uri="{C3380CC4-5D6E-409C-BE32-E72D297353CC}">
              <c16:uniqueId val="{00000009-502F-4672-B6BC-156E7B163E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{655BF580-9C39-4D2E-AEC5-9D9AFB58A54A}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02F-4672-B6BC-156E7B163E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{D96365B3-E189-4AED-A740-95739646AED8}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2F-4672-B6BC-156E7B163E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{97C4DB5A-4B5A-4228-8059-902050973F3C}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2F-4672-B6BC-156E7B163E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{18D679EC-1F0E-45D4-8DB4-EF689F9A4990}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2F-4672-B6BC-156E7B163E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{30B753F7-60D7-408E-85C7-24EE71FC5428}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2F-4672-B6BC-156E7B163E83}"/>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{EBA937AF-7229-4D69-BAF2-8C0B749F7F62}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02F-4672-B6BC-156E7B163E83}"/>
                </c:ext>
              </c:extLst>
            </c:dLbl>
            <c:dLbl>
              <c:idx val="16"/>
              <c:layout>
                <c:manualLayout>
                  <c:x val="-4.4905057365901176E-2"/>
                  <c:y val="-6.2266123801036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{22894246-CD1F-45A9-B73F-871D009B8EB9}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02F-4672-B6BC-156E7B163E83}"/>
                </c:ext>
              </c:extLst>
            </c:dLbl>
            <c:dLbl>
              <c:idx val="24"/>
              <c:layout>
                <c:manualLayout>
                  <c:x val="-1.8235628084250128E-2"/>
                  <c:y val="-6.256717037455125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{F85177D3-C346-4F58-A6C1-CBE2AF59FE08}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02F-4672-B6BC-156E7B163E83}"/>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{90F776A5-633A-4915-9CA2-2968F391E25B}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02F-4672-B6BC-156E7B163E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502F-4672-B6BC-156E7B163E83}"/>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元利償還金は一般単独事業債などの償還終了による減額が元金償還開始額を上回ったことにより前年度と比べて減少した。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公営企業債の元利償還金に対する繰入金は、下水道事業債の償還終了に伴う繰入金の減少により、前年度と比べて減少した。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算入公債費等はＰＦＩ事業に伴う施設整備費相当分などが増加したことにより増加した。</a:t>
          </a:r>
        </a:p>
        <a:p>
          <a:r>
            <a:rPr kumimoji="1" lang="ja-JP" altLang="en-US" sz="1200">
              <a:solidFill>
                <a:sysClr val="windowText" lastClr="000000"/>
              </a:solidFill>
              <a:latin typeface="ＭＳ ゴシック" pitchFamily="49" charset="-128"/>
              <a:ea typeface="ＭＳ ゴシック" pitchFamily="49" charset="-128"/>
            </a:rPr>
            <a:t>　この結果、単年度の実質公債費比率は減少したが、過去２年間の比率が上昇傾向にあったため、実質公債費比率は前年度比</a:t>
          </a:r>
          <a:r>
            <a:rPr kumimoji="1" lang="en-US" altLang="ja-JP" sz="1200">
              <a:solidFill>
                <a:sysClr val="windowText" lastClr="000000"/>
              </a:solidFill>
              <a:latin typeface="ＭＳ ゴシック" pitchFamily="49" charset="-128"/>
              <a:ea typeface="ＭＳ ゴシック" pitchFamily="49" charset="-128"/>
            </a:rPr>
            <a:t>0.6</a:t>
          </a:r>
          <a:r>
            <a:rPr kumimoji="1" lang="ja-JP" altLang="en-US" sz="1200">
              <a:solidFill>
                <a:sysClr val="windowText" lastClr="000000"/>
              </a:solidFill>
              <a:latin typeface="ＭＳ ゴシック" pitchFamily="49" charset="-128"/>
              <a:ea typeface="ＭＳ ゴシック" pitchFamily="49" charset="-128"/>
            </a:rPr>
            <a:t>ポイントの増の</a:t>
          </a:r>
          <a:r>
            <a:rPr kumimoji="1" lang="en-US" altLang="ja-JP" sz="1200">
              <a:solidFill>
                <a:sysClr val="windowText" lastClr="000000"/>
              </a:solidFill>
              <a:latin typeface="ＭＳ ゴシック" pitchFamily="49" charset="-128"/>
              <a:ea typeface="ＭＳ ゴシック" pitchFamily="49" charset="-128"/>
            </a:rPr>
            <a:t>9.4</a:t>
          </a:r>
          <a:r>
            <a:rPr kumimoji="1" lang="ja-JP" altLang="en-US" sz="1200">
              <a:solidFill>
                <a:sysClr val="windowText" lastClr="000000"/>
              </a:solidFill>
              <a:latin typeface="ＭＳ ゴシック" pitchFamily="49" charset="-128"/>
              <a:ea typeface="ＭＳ ゴシック" pitchFamily="49" charset="-128"/>
            </a:rPr>
            <a:t>％となった。今後も適正な事業量の管理を行うことで地方債の借入抑制を図る。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一般会計等に係る地方債の現在高は、新規建設事業の抑制や臨時財政対策債の発行額の減少により減少した。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公営企業債等繰入見込額は、</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下水道事業への繰入見込額の増加により増加した。</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　　退職手当負担見込額は、対象職員数の増加により増加した。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充当可能特定歳入は、公営住宅使用料の減少により減少した。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この結果、将来負担比率は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斎場建設事業による地方債発行額の増加等により比率が上昇することが予想されるが、適切な事業量の管理を行うことで地方債借入の抑制を図り、併せて市税を中心とした歳入の確保に努め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財政調整基金は、積立額が取り崩し額を上回ったことにより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百万円の増加、減債基金は、臨時財政対策債償還基金費分を積み立てたことにより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百万円増加した。その他特定目的基金では地域振興基金が新型コロナウイルス感染症対策事業への対応により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百万円の減少、ふるさと応援寄附基金が活用事業の増加により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百万円減少し、公共施設適正管理基金が道路補修などへの充当により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百万円の減少となっている。基金全体では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及び減債基金については、今後も同程度以上の残高を維持していく方針。その他特定目的基金については、基金の使途によっては残高の減少が考えられることから、計画的な積み立て等、その運用について適切に行う必要が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・地域振興基金：新市建設計画に基づく地域づくりに要する経費。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・ふるさと応援寄附基金：子どもの成長支援や教育支援、生活弱者が安心して暮らせるまちづくり、環境保全及び資源循環、秋田犬のふるさと大館に関する事業、寄附される方が希望する事業に要する経費。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・ふるさと基金：健康で文化的なふるさとづくり（ハード事業を除く）に要する経費。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・公共施設適正管理基金：用途を廃止した公共施設の解体及び除去に要する経費や公共施設の維持改修に要する経費。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・社会福祉環境整備基金：健康で生きがいのもてる福祉のまちづくりを推進するための経費。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ふるさと応援寄附基金は、寄付額の増に伴い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千円を積み立てたが、ハチ公誕生１００年プロジェクトなど活用事業の増加により、また、公共施設適正管理基金は、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老朽化に伴う維持補修費や建替・解体費用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基金残高が減少した。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公共施設の老朽化に伴う維持補修費や建替・解体費用の増加が見込まれるため、公共施設適正管理基金に計画的に積立を行う。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５年度は記録的な小雪であったため、除雪経費に充てる取り崩し額が少額で済んだことから、基金残高が増加した。</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物価高騰対策等により、基金の取り崩し額が増加することが懸念されるが、標準財政規模（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22,048,909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億円）程度を確保できるよう目指していく。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地方償還財源として取り崩しを行ったが、取り崩し額と同額を積み立てたほか、普通交付税再算定の臨時財政対策債償還基金費分を積み立てたため、残高が増加した。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斎場建設事業など大型事業による公債費の増加が見込まれているため、今後の償還に備え財政調整基金と合わせて地方財政法第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条第１項の規定による額以上の積み立てを行い、標準財政規模（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22,048,909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億円）程度を確保できるよう目指していく。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有形固定資産減価償却率は</a:t>
          </a:r>
          <a:r>
            <a:rPr kumimoji="1" lang="en-US" altLang="ja-JP" sz="900">
              <a:solidFill>
                <a:schemeClr val="dk1"/>
              </a:solidFill>
              <a:effectLst/>
              <a:latin typeface="+mn-lt"/>
              <a:ea typeface="+mn-ea"/>
              <a:cs typeface="+mn-cs"/>
            </a:rPr>
            <a:t>63.8</a:t>
          </a:r>
          <a:r>
            <a:rPr kumimoji="1" lang="ja-JP" altLang="ja-JP" sz="900">
              <a:solidFill>
                <a:schemeClr val="dk1"/>
              </a:solidFill>
              <a:effectLst/>
              <a:latin typeface="+mn-lt"/>
              <a:ea typeface="+mn-ea"/>
              <a:cs typeface="+mn-cs"/>
            </a:rPr>
            <a:t>％と類似団体平均と同程度である。</a:t>
          </a:r>
          <a:endParaRPr lang="ja-JP" altLang="ja-JP" sz="900">
            <a:effectLst/>
          </a:endParaRPr>
        </a:p>
        <a:p>
          <a:r>
            <a:rPr kumimoji="1" lang="ja-JP" altLang="ja-JP" sz="900">
              <a:solidFill>
                <a:schemeClr val="dk1"/>
              </a:solidFill>
              <a:effectLst/>
              <a:latin typeface="+mn-lt"/>
              <a:ea typeface="+mn-ea"/>
              <a:cs typeface="+mn-cs"/>
            </a:rPr>
            <a:t>　これは保健センターなど老朽化の進んでいる施設が多い中、有形固定資産額の約半数を占める道路について、平成</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年代前半に積極的に改良を行った結果、有形固定資産減価償却率が</a:t>
          </a:r>
          <a:r>
            <a:rPr kumimoji="1" lang="en-US" altLang="ja-JP" sz="900">
              <a:solidFill>
                <a:schemeClr val="dk1"/>
              </a:solidFill>
              <a:effectLst/>
              <a:latin typeface="+mn-lt"/>
              <a:ea typeface="+mn-ea"/>
              <a:cs typeface="+mn-cs"/>
            </a:rPr>
            <a:t>58.3</a:t>
          </a:r>
          <a:r>
            <a:rPr kumimoji="1" lang="ja-JP" altLang="ja-JP" sz="900">
              <a:solidFill>
                <a:schemeClr val="dk1"/>
              </a:solidFill>
              <a:effectLst/>
              <a:latin typeface="+mn-lt"/>
              <a:ea typeface="+mn-ea"/>
              <a:cs typeface="+mn-cs"/>
            </a:rPr>
            <a:t>％と類似団体平均を下回っていることによるものと考えられる。</a:t>
          </a:r>
          <a:endParaRPr lang="ja-JP" altLang="ja-JP" sz="900">
            <a:effectLst/>
          </a:endParaRPr>
        </a:p>
        <a:p>
          <a:r>
            <a:rPr kumimoji="1" lang="ja-JP" altLang="ja-JP" sz="900">
              <a:solidFill>
                <a:schemeClr val="dk1"/>
              </a:solidFill>
              <a:effectLst/>
              <a:latin typeface="+mn-lt"/>
              <a:ea typeface="+mn-ea"/>
              <a:cs typeface="+mn-cs"/>
            </a:rPr>
            <a:t>　今後</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公共施設等総合管理計画に基づき、</a:t>
          </a:r>
          <a:r>
            <a:rPr kumimoji="1" lang="ja-JP" altLang="en-US" sz="900">
              <a:solidFill>
                <a:schemeClr val="dk1"/>
              </a:solidFill>
              <a:effectLst/>
              <a:latin typeface="+mn-lt"/>
              <a:ea typeface="+mn-ea"/>
              <a:cs typeface="+mn-cs"/>
            </a:rPr>
            <a:t>公共施設等の適正な維持管理と最適な配置の実現に向けて、</a:t>
          </a:r>
          <a:r>
            <a:rPr kumimoji="1" lang="ja-JP" altLang="ja-JP" sz="900">
              <a:solidFill>
                <a:schemeClr val="dk1"/>
              </a:solidFill>
              <a:effectLst/>
              <a:latin typeface="+mn-lt"/>
              <a:ea typeface="+mn-ea"/>
              <a:cs typeface="+mn-cs"/>
            </a:rPr>
            <a:t>老朽化施設の統廃合</a:t>
          </a:r>
          <a:r>
            <a:rPr kumimoji="1" lang="ja-JP" altLang="en-US" sz="900">
              <a:solidFill>
                <a:schemeClr val="dk1"/>
              </a:solidFill>
              <a:effectLst/>
              <a:latin typeface="+mn-lt"/>
              <a:ea typeface="+mn-ea"/>
              <a:cs typeface="+mn-cs"/>
            </a:rPr>
            <a:t>や</a:t>
          </a:r>
          <a:r>
            <a:rPr kumimoji="1" lang="ja-JP" altLang="ja-JP" sz="900">
              <a:solidFill>
                <a:schemeClr val="dk1"/>
              </a:solidFill>
              <a:effectLst/>
              <a:latin typeface="+mn-lt"/>
              <a:ea typeface="+mn-ea"/>
              <a:cs typeface="+mn-cs"/>
            </a:rPr>
            <a:t>長寿命化に取り組んでいく。</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79" name="楕円 78"/>
        <xdr:cNvSpPr/>
      </xdr:nvSpPr>
      <xdr:spPr>
        <a:xfrm>
          <a:off x="4711700" y="5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37736</xdr:rowOff>
    </xdr:from>
    <xdr:ext cx="405111" cy="259045"/>
    <xdr:sp macro="" textlink="">
      <xdr:nvSpPr>
        <xdr:cNvPr id="80" name="有形固定資産減価償却率該当値テキスト"/>
        <xdr:cNvSpPr txBox="1"/>
      </xdr:nvSpPr>
      <xdr:spPr>
        <a:xfrm>
          <a:off x="4813300" y="578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69723</xdr:rowOff>
    </xdr:from>
    <xdr:to>
      <xdr:col>19</xdr:col>
      <xdr:colOff>187325</xdr:colOff>
      <xdr:row>29</xdr:row>
      <xdr:rowOff>171323</xdr:rowOff>
    </xdr:to>
    <xdr:sp macro="" textlink="">
      <xdr:nvSpPr>
        <xdr:cNvPr id="81" name="楕円 80"/>
        <xdr:cNvSpPr/>
      </xdr:nvSpPr>
      <xdr:spPr>
        <a:xfrm>
          <a:off x="4000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120523</xdr:rowOff>
    </xdr:from>
    <xdr:to>
      <xdr:col>23</xdr:col>
      <xdr:colOff>85725</xdr:colOff>
      <xdr:row>30</xdr:row>
      <xdr:rowOff>65659</xdr:rowOff>
    </xdr:to>
    <xdr:cxnSp macro="">
      <xdr:nvCxnSpPr>
        <xdr:cNvPr id="82" name="直線コネクタ 81"/>
        <xdr:cNvCxnSpPr/>
      </xdr:nvCxnSpPr>
      <xdr:spPr>
        <a:xfrm>
          <a:off x="4051300" y="5864098"/>
          <a:ext cx="711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3" name="楕円 82"/>
        <xdr:cNvSpPr/>
      </xdr:nvSpPr>
      <xdr:spPr>
        <a:xfrm>
          <a:off x="3238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120523</xdr:rowOff>
    </xdr:from>
    <xdr:to>
      <xdr:col>19</xdr:col>
      <xdr:colOff>136525</xdr:colOff>
      <xdr:row>29</xdr:row>
      <xdr:rowOff>120523</xdr:rowOff>
    </xdr:to>
    <xdr:cxnSp macro="">
      <xdr:nvCxnSpPr>
        <xdr:cNvPr id="84" name="直線コネクタ 83"/>
        <xdr:cNvCxnSpPr/>
      </xdr:nvCxnSpPr>
      <xdr:spPr>
        <a:xfrm>
          <a:off x="3289300" y="586409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4953</xdr:rowOff>
    </xdr:from>
    <xdr:to>
      <xdr:col>11</xdr:col>
      <xdr:colOff>187325</xdr:colOff>
      <xdr:row>29</xdr:row>
      <xdr:rowOff>106553</xdr:rowOff>
    </xdr:to>
    <xdr:sp macro="" textlink="">
      <xdr:nvSpPr>
        <xdr:cNvPr id="85" name="楕円 84"/>
        <xdr:cNvSpPr/>
      </xdr:nvSpPr>
      <xdr:spPr>
        <a:xfrm>
          <a:off x="2476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55753</xdr:rowOff>
    </xdr:from>
    <xdr:to>
      <xdr:col>15</xdr:col>
      <xdr:colOff>136525</xdr:colOff>
      <xdr:row>29</xdr:row>
      <xdr:rowOff>120523</xdr:rowOff>
    </xdr:to>
    <xdr:cxnSp macro="">
      <xdr:nvCxnSpPr>
        <xdr:cNvPr id="86" name="直線コネクタ 85"/>
        <xdr:cNvCxnSpPr/>
      </xdr:nvCxnSpPr>
      <xdr:spPr>
        <a:xfrm>
          <a:off x="2527300" y="579932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167767</xdr:rowOff>
    </xdr:from>
    <xdr:to>
      <xdr:col>7</xdr:col>
      <xdr:colOff>187325</xdr:colOff>
      <xdr:row>29</xdr:row>
      <xdr:rowOff>97917</xdr:rowOff>
    </xdr:to>
    <xdr:sp macro="" textlink="">
      <xdr:nvSpPr>
        <xdr:cNvPr id="87" name="楕円 86"/>
        <xdr:cNvSpPr/>
      </xdr:nvSpPr>
      <xdr:spPr>
        <a:xfrm>
          <a:off x="1714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47117</xdr:rowOff>
    </xdr:from>
    <xdr:to>
      <xdr:col>11</xdr:col>
      <xdr:colOff>136525</xdr:colOff>
      <xdr:row>29</xdr:row>
      <xdr:rowOff>55753</xdr:rowOff>
    </xdr:to>
    <xdr:cxnSp macro="">
      <xdr:nvCxnSpPr>
        <xdr:cNvPr id="88" name="直線コネクタ 87"/>
        <xdr:cNvCxnSpPr/>
      </xdr:nvCxnSpPr>
      <xdr:spPr>
        <a:xfrm>
          <a:off x="1765300" y="5790692"/>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16400</xdr:rowOff>
    </xdr:from>
    <xdr:ext cx="405111" cy="259045"/>
    <xdr:sp macro="" textlink="">
      <xdr:nvSpPr>
        <xdr:cNvPr id="93" name="n_1mainValue有形固定資産減価償却率"/>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4" name="n_2main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123080</xdr:rowOff>
    </xdr:from>
    <xdr:ext cx="405111" cy="259045"/>
    <xdr:sp macro="" textlink="">
      <xdr:nvSpPr>
        <xdr:cNvPr id="95" name="n_3mainValue有形固定資産減価償却率"/>
        <xdr:cNvSpPr txBox="1"/>
      </xdr:nvSpPr>
      <xdr:spPr>
        <a:xfrm>
          <a:off x="2324744"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114444</xdr:rowOff>
    </xdr:from>
    <xdr:ext cx="405111" cy="259045"/>
    <xdr:sp macro="" textlink="">
      <xdr:nvSpPr>
        <xdr:cNvPr id="96" name="n_4mainValue有形固定資産減価償却率"/>
        <xdr:cNvSpPr txBox="1"/>
      </xdr:nvSpPr>
      <xdr:spPr>
        <a:xfrm>
          <a:off x="1562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815.5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％と類似団体を上回っている。前年度から増えた主な要因は、地方債の発行抑制等による将来負担額の減少率よりも、臨時財政対策債発行可能額等の一般財源等の減少率のほうが高くなったことである。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今後も普通建設事業を厳選し、地方債残高の増加を抑制していく。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153705</xdr:rowOff>
    </xdr:from>
    <xdr:to>
      <xdr:col>76</xdr:col>
      <xdr:colOff>73025</xdr:colOff>
      <xdr:row>32</xdr:row>
      <xdr:rowOff>83855</xdr:rowOff>
    </xdr:to>
    <xdr:sp macro="" textlink="">
      <xdr:nvSpPr>
        <xdr:cNvPr id="141" name="楕円 140"/>
        <xdr:cNvSpPr/>
      </xdr:nvSpPr>
      <xdr:spPr>
        <a:xfrm>
          <a:off x="14744700" y="62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132132</xdr:rowOff>
    </xdr:from>
    <xdr:ext cx="469744" cy="259045"/>
    <xdr:sp macro="" textlink="">
      <xdr:nvSpPr>
        <xdr:cNvPr id="142" name="債務償還比率該当値テキスト"/>
        <xdr:cNvSpPr txBox="1"/>
      </xdr:nvSpPr>
      <xdr:spPr>
        <a:xfrm>
          <a:off x="14846300" y="62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141951</xdr:rowOff>
    </xdr:from>
    <xdr:to>
      <xdr:col>72</xdr:col>
      <xdr:colOff>123825</xdr:colOff>
      <xdr:row>32</xdr:row>
      <xdr:rowOff>72101</xdr:rowOff>
    </xdr:to>
    <xdr:sp macro="" textlink="">
      <xdr:nvSpPr>
        <xdr:cNvPr id="143" name="楕円 142"/>
        <xdr:cNvSpPr/>
      </xdr:nvSpPr>
      <xdr:spPr>
        <a:xfrm>
          <a:off x="14033500" y="622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21301</xdr:rowOff>
    </xdr:from>
    <xdr:to>
      <xdr:col>76</xdr:col>
      <xdr:colOff>22225</xdr:colOff>
      <xdr:row>32</xdr:row>
      <xdr:rowOff>33055</xdr:rowOff>
    </xdr:to>
    <xdr:cxnSp macro="">
      <xdr:nvCxnSpPr>
        <xdr:cNvPr id="144" name="直線コネクタ 143"/>
        <xdr:cNvCxnSpPr/>
      </xdr:nvCxnSpPr>
      <xdr:spPr>
        <a:xfrm>
          <a:off x="14084300" y="6279226"/>
          <a:ext cx="7112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108846</xdr:rowOff>
    </xdr:from>
    <xdr:to>
      <xdr:col>68</xdr:col>
      <xdr:colOff>123825</xdr:colOff>
      <xdr:row>32</xdr:row>
      <xdr:rowOff>38996</xdr:rowOff>
    </xdr:to>
    <xdr:sp macro="" textlink="">
      <xdr:nvSpPr>
        <xdr:cNvPr id="145" name="楕円 144"/>
        <xdr:cNvSpPr/>
      </xdr:nvSpPr>
      <xdr:spPr>
        <a:xfrm>
          <a:off x="13271500" y="61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159646</xdr:rowOff>
    </xdr:from>
    <xdr:to>
      <xdr:col>72</xdr:col>
      <xdr:colOff>73025</xdr:colOff>
      <xdr:row>32</xdr:row>
      <xdr:rowOff>21301</xdr:rowOff>
    </xdr:to>
    <xdr:cxnSp macro="">
      <xdr:nvCxnSpPr>
        <xdr:cNvPr id="146" name="直線コネクタ 145"/>
        <xdr:cNvCxnSpPr/>
      </xdr:nvCxnSpPr>
      <xdr:spPr>
        <a:xfrm>
          <a:off x="13322300" y="6246121"/>
          <a:ext cx="762000" cy="3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52303</xdr:rowOff>
    </xdr:from>
    <xdr:to>
      <xdr:col>64</xdr:col>
      <xdr:colOff>123825</xdr:colOff>
      <xdr:row>32</xdr:row>
      <xdr:rowOff>153903</xdr:rowOff>
    </xdr:to>
    <xdr:sp macro="" textlink="">
      <xdr:nvSpPr>
        <xdr:cNvPr id="147" name="楕円 146"/>
        <xdr:cNvSpPr/>
      </xdr:nvSpPr>
      <xdr:spPr>
        <a:xfrm>
          <a:off x="12509500" y="63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159646</xdr:rowOff>
    </xdr:from>
    <xdr:to>
      <xdr:col>68</xdr:col>
      <xdr:colOff>73025</xdr:colOff>
      <xdr:row>32</xdr:row>
      <xdr:rowOff>103103</xdr:rowOff>
    </xdr:to>
    <xdr:cxnSp macro="">
      <xdr:nvCxnSpPr>
        <xdr:cNvPr id="148" name="直線コネクタ 147"/>
        <xdr:cNvCxnSpPr/>
      </xdr:nvCxnSpPr>
      <xdr:spPr>
        <a:xfrm flipV="1">
          <a:off x="12560300" y="6246121"/>
          <a:ext cx="762000" cy="11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68665</xdr:rowOff>
    </xdr:from>
    <xdr:to>
      <xdr:col>60</xdr:col>
      <xdr:colOff>123825</xdr:colOff>
      <xdr:row>31</xdr:row>
      <xdr:rowOff>170265</xdr:rowOff>
    </xdr:to>
    <xdr:sp macro="" textlink="">
      <xdr:nvSpPr>
        <xdr:cNvPr id="149" name="楕円 148"/>
        <xdr:cNvSpPr/>
      </xdr:nvSpPr>
      <xdr:spPr>
        <a:xfrm>
          <a:off x="11747500" y="61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119465</xdr:rowOff>
    </xdr:from>
    <xdr:to>
      <xdr:col>64</xdr:col>
      <xdr:colOff>73025</xdr:colOff>
      <xdr:row>32</xdr:row>
      <xdr:rowOff>103103</xdr:rowOff>
    </xdr:to>
    <xdr:cxnSp macro="">
      <xdr:nvCxnSpPr>
        <xdr:cNvPr id="150" name="直線コネクタ 149"/>
        <xdr:cNvCxnSpPr/>
      </xdr:nvCxnSpPr>
      <xdr:spPr>
        <a:xfrm>
          <a:off x="11798300" y="6205940"/>
          <a:ext cx="762000" cy="1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63228</xdr:rowOff>
    </xdr:from>
    <xdr:ext cx="469744" cy="259045"/>
    <xdr:sp macro="" textlink="">
      <xdr:nvSpPr>
        <xdr:cNvPr id="155" name="n_1mainValue債務償還比率"/>
        <xdr:cNvSpPr txBox="1"/>
      </xdr:nvSpPr>
      <xdr:spPr>
        <a:xfrm>
          <a:off x="13836727" y="632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30123</xdr:rowOff>
    </xdr:from>
    <xdr:ext cx="469744" cy="259045"/>
    <xdr:sp macro="" textlink="">
      <xdr:nvSpPr>
        <xdr:cNvPr id="156" name="n_2mainValue債務償還比率"/>
        <xdr:cNvSpPr txBox="1"/>
      </xdr:nvSpPr>
      <xdr:spPr>
        <a:xfrm>
          <a:off x="13087427" y="628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145030</xdr:rowOff>
    </xdr:from>
    <xdr:ext cx="469744" cy="259045"/>
    <xdr:sp macro="" textlink="">
      <xdr:nvSpPr>
        <xdr:cNvPr id="157" name="n_3mainValue債務償還比率"/>
        <xdr:cNvSpPr txBox="1"/>
      </xdr:nvSpPr>
      <xdr:spPr>
        <a:xfrm>
          <a:off x="12325427" y="640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161392</xdr:rowOff>
    </xdr:from>
    <xdr:ext cx="469744" cy="259045"/>
    <xdr:sp macro="" textlink="">
      <xdr:nvSpPr>
        <xdr:cNvPr id="158" name="n_4mainValue債務償還比率"/>
        <xdr:cNvSpPr txBox="1"/>
      </xdr:nvSpPr>
      <xdr:spPr>
        <a:xfrm>
          <a:off x="11563427" y="624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B8F300-7C0C-4554-BCA0-659E72FE2356}"/>
            </a:ext>
          </a:extLst>
        </xdr:cNvPr>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AB8235-D9A0-4A59-829A-D2A1663B2C9D}"/>
            </a:ext>
          </a:extLst>
        </xdr:cNvPr>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57D75D-B293-4A34-938B-0C98A4502456}"/>
            </a:ext>
          </a:extLst>
        </xdr:cNvPr>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A50457-C293-4246-AA98-B0A90CEE7F5F}"/>
            </a:ext>
          </a:extLst>
        </xdr:cNvPr>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5827D0-FCCE-45DF-973B-FE0EB8C8941E}"/>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4BAF1C-7F45-4DD6-8AE0-40A66C44EABE}"/>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EE3452C-E188-41E8-85E3-905D13019E6D}"/>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C247B2-9068-4909-AD18-AAE4ED2EA95C}"/>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1FADA2-9D12-4310-8969-E46DFD9D031A}"/>
            </a:ext>
          </a:extLst>
        </xdr:cNvPr>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CAE678-898B-465F-9DF2-DBBB59FC22BA}"/>
            </a:ext>
          </a:extLst>
        </xdr:cNvPr>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9C84E4-10F9-467A-8EE2-3BE9F0B6D53D}"/>
            </a:ext>
          </a:extLst>
        </xdr:cNvPr>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223838-7BAF-40A5-B296-9B162ACC1783}"/>
            </a:ext>
          </a:extLst>
        </xdr:cNvPr>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D54A12-6F24-4E81-913F-4CA091A0CAC0}"/>
            </a:ext>
          </a:extLst>
        </xdr:cNvPr>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794062-AE64-4B41-AC48-88842B5F5AAA}"/>
            </a:ext>
          </a:extLst>
        </xdr:cNvPr>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4D3EA2-C2EF-4141-84EF-3D36A3E5DAF3}"/>
            </a:ext>
          </a:extLst>
        </xdr:cNvPr>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26EA5BD-7BDC-4464-A602-0D7310C93DF1}"/>
            </a:ext>
          </a:extLst>
        </xdr:cNvPr>
        <xdr:cNvSpPr/>
      </xdr:nvSpPr>
      <xdr:spPr>
        <a:xfrm>
          <a:off x="647065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65884E-632D-4B13-95A1-A5A06A59E6C7}"/>
            </a:ext>
          </a:extLst>
        </xdr:cNvPr>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B7D388-7869-42D9-B919-69C009CF377C}"/>
            </a:ext>
          </a:extLst>
        </xdr:cNvPr>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D50904-D2E6-441F-B6BF-4DB59F4C2D8E}"/>
            </a:ext>
          </a:extLst>
        </xdr:cNvPr>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24196A-64A2-4533-93DB-5969BDAC10C7}"/>
            </a:ext>
          </a:extLst>
        </xdr:cNvPr>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82E9CA-E888-41C0-883D-26DCADCFB98D}"/>
            </a:ext>
          </a:extLst>
        </xdr:cNvPr>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ACD921-7C20-4C2F-9334-0B5F567E0540}"/>
            </a:ext>
          </a:extLst>
        </xdr:cNvPr>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58D442-6F8B-4936-A0A4-2B6BFDADFCAA}"/>
            </a:ext>
          </a:extLst>
        </xdr:cNvPr>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FF44CD-460E-445E-A229-FA8B7B2C5E83}"/>
            </a:ext>
          </a:extLst>
        </xdr:cNvPr>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2126E4-E953-43E4-997B-99D90D8F1BBA}"/>
            </a:ext>
          </a:extLst>
        </xdr:cNvPr>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E6D43F-CAD7-4B0A-A460-B95357A2E836}"/>
            </a:ext>
          </a:extLst>
        </xdr:cNvPr>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B6C00F-2122-4D59-9E4F-C23AA1464104}"/>
            </a:ext>
          </a:extLst>
        </xdr:cNvPr>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2A61D2-A50F-4148-A5F2-151E3A4821E3}"/>
            </a:ext>
          </a:extLst>
        </xdr:cNvPr>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E65C81-87FF-4443-B398-FA68D6DAC0CD}"/>
            </a:ext>
          </a:extLst>
        </xdr:cNvPr>
        <xdr:cNvSpPr txBox="1"/>
      </xdr:nvSpPr>
      <xdr:spPr>
        <a:xfrm>
          <a:off x="64135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B20962-19C7-4EEC-8B48-33DAC792A035}"/>
            </a:ext>
          </a:extLst>
        </xdr:cNvPr>
        <xdr:cNvSpPr txBox="1"/>
      </xdr:nvSpPr>
      <xdr:spPr>
        <a:xfrm>
          <a:off x="64135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8EB7D8-AF47-4B3B-80F5-0C83AB9E16E5}"/>
            </a:ext>
          </a:extLst>
        </xdr:cNvPr>
        <xdr:cNvSpPr txBox="1"/>
      </xdr:nvSpPr>
      <xdr:spPr>
        <a:xfrm>
          <a:off x="64135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E34F65-E00E-4FEF-BC59-4B93D281B488}"/>
            </a:ext>
          </a:extLst>
        </xdr:cNvPr>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EE18F1-8F76-4D10-8101-0EE5874FCBD0}"/>
            </a:ext>
          </a:extLst>
        </xdr:cNvPr>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7BDDDF-95D2-4036-B96C-2E28DAEC8C0F}"/>
            </a:ext>
          </a:extLst>
        </xdr:cNvPr>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69BF24-FE03-490F-9D35-FC41135C9437}"/>
            </a:ext>
          </a:extLst>
        </xdr:cNvPr>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0D7369-EAB9-4A5E-B002-308DB136178B}"/>
            </a:ext>
          </a:extLst>
        </xdr:cNvPr>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CB2D2B-0C91-4D32-8213-116015464AF7}"/>
            </a:ext>
          </a:extLst>
        </xdr:cNvPr>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A981A5-35F7-4B1F-BCDC-7977408C88C1}"/>
            </a:ext>
          </a:extLst>
        </xdr:cNvPr>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4A6B84-94F9-44E9-9F18-D7AD5AE9FB11}"/>
            </a:ext>
          </a:extLst>
        </xdr:cNvPr>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871D33-A27E-4081-8610-E36DA3D05CB2}"/>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7085FD-C1E0-47EF-BC01-BF3650FB5EC2}"/>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4F816B-6263-46F1-BFAD-66EA2A571208}"/>
            </a:ext>
          </a:extLst>
        </xdr:cNvPr>
        <xdr:cNvSpPr txBox="1"/>
      </xdr:nvSpPr>
      <xdr:spPr>
        <a:xfrm>
          <a:off x="2757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5F62E98-1CC6-4052-B8EA-88819A2FABD0}"/>
            </a:ext>
          </a:extLst>
        </xdr:cNvPr>
        <xdr:cNvCxnSpPr/>
      </xdr:nvCxnSpPr>
      <xdr:spPr>
        <a:xfrm>
          <a:off x="685800" y="716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983959F-1719-4F6F-822E-5672142C44DA}"/>
            </a:ext>
          </a:extLst>
        </xdr:cNvPr>
        <xdr:cNvSpPr txBox="1"/>
      </xdr:nvSpPr>
      <xdr:spPr>
        <a:xfrm>
          <a:off x="27577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883C0FE-5C84-4CEE-973A-1DD271550D83}"/>
            </a:ext>
          </a:extLst>
        </xdr:cNvPr>
        <xdr:cNvCxnSpPr/>
      </xdr:nvCxnSpPr>
      <xdr:spPr>
        <a:xfrm>
          <a:off x="685800" y="670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FD9BD05-35F0-420B-9BE0-D6BD6E8D2DAD}"/>
            </a:ext>
          </a:extLst>
        </xdr:cNvPr>
        <xdr:cNvSpPr txBox="1"/>
      </xdr:nvSpPr>
      <xdr:spPr>
        <a:xfrm>
          <a:off x="33989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11FC0C0-69F5-4AD7-A1C4-2C9C84C7C29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3DCD47D-F2C1-450C-B850-E48EADC59B11}"/>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7EB61FF-440E-4D84-9449-4C4ABB6B4EA8}"/>
            </a:ext>
          </a:extLst>
        </xdr:cNvPr>
        <xdr:cNvCxnSpPr/>
      </xdr:nvCxnSpPr>
      <xdr:spPr>
        <a:xfrm>
          <a:off x="685800" y="579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47E6B5D-42D0-46B6-B2A3-C29056A86EFD}"/>
            </a:ext>
          </a:extLst>
        </xdr:cNvPr>
        <xdr:cNvSpPr txBox="1"/>
      </xdr:nvSpPr>
      <xdr:spPr>
        <a:xfrm>
          <a:off x="33989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9168125-F53F-46FC-8384-6E94C3B00BD9}"/>
            </a:ext>
          </a:extLst>
        </xdr:cNvPr>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5952C5B-18B1-4621-BD5B-F31D8616E03C}"/>
            </a:ext>
          </a:extLst>
        </xdr:cNvPr>
        <xdr:cNvSpPr txBox="1"/>
      </xdr:nvSpPr>
      <xdr:spPr>
        <a:xfrm>
          <a:off x="33989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59D7F8F-89A1-4DDD-AF5A-043B48B7D554}"/>
            </a:ext>
          </a:extLst>
        </xdr:cNvPr>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55B85A48-C923-427C-92AC-B09E29A3DBC7}"/>
            </a:ext>
          </a:extLst>
        </xdr:cNvPr>
        <xdr:cNvCxnSpPr/>
      </xdr:nvCxnSpPr>
      <xdr:spPr>
        <a:xfrm flipV="1">
          <a:off x="41776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1738F6B3-4F8F-46BB-A6BA-9028EA9CBFA6}"/>
            </a:ext>
          </a:extLst>
        </xdr:cNvPr>
        <xdr:cNvSpPr txBox="1"/>
      </xdr:nvSpPr>
      <xdr:spPr>
        <a:xfrm>
          <a:off x="42164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BB2D8C0D-9D05-4671-A68B-398DD5033A5F}"/>
            </a:ext>
          </a:extLst>
        </xdr:cNvPr>
        <xdr:cNvCxnSpPr/>
      </xdr:nvCxnSpPr>
      <xdr:spPr>
        <a:xfrm>
          <a:off x="4108450" y="6881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608C8B17-3621-459D-8AA8-AB98AFC9892F}"/>
            </a:ext>
          </a:extLst>
        </xdr:cNvPr>
        <xdr:cNvSpPr txBox="1"/>
      </xdr:nvSpPr>
      <xdr:spPr>
        <a:xfrm>
          <a:off x="42164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23E2A4C5-643D-4133-B055-2CB96624EF64}"/>
            </a:ext>
          </a:extLst>
        </xdr:cNvPr>
        <xdr:cNvCxnSpPr/>
      </xdr:nvCxnSpPr>
      <xdr:spPr>
        <a:xfrm>
          <a:off x="4108450" y="57134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9656139D-0239-4B37-BA5A-3CE68115EF29}"/>
            </a:ext>
          </a:extLst>
        </xdr:cNvPr>
        <xdr:cNvSpPr txBox="1"/>
      </xdr:nvSpPr>
      <xdr:spPr>
        <a:xfrm>
          <a:off x="42164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2D536EAC-F068-4520-83F8-1C61248F59ED}"/>
            </a:ext>
          </a:extLst>
        </xdr:cNvPr>
        <xdr:cNvSpPr/>
      </xdr:nvSpPr>
      <xdr:spPr>
        <a:xfrm>
          <a:off x="41275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9B914CE0-634C-44F4-9587-01AD91CCC3A5}"/>
            </a:ext>
          </a:extLst>
        </xdr:cNvPr>
        <xdr:cNvSpPr/>
      </xdr:nvSpPr>
      <xdr:spPr>
        <a:xfrm>
          <a:off x="3384550" y="62958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13D79DA5-FD77-4941-8319-A57B22712AF1}"/>
            </a:ext>
          </a:extLst>
        </xdr:cNvPr>
        <xdr:cNvSpPr/>
      </xdr:nvSpPr>
      <xdr:spPr>
        <a:xfrm>
          <a:off x="257175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F8DCF86D-F88F-4055-8046-CFB2807C3ABC}"/>
            </a:ext>
          </a:extLst>
        </xdr:cNvPr>
        <xdr:cNvSpPr/>
      </xdr:nvSpPr>
      <xdr:spPr>
        <a:xfrm>
          <a:off x="17780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D530E9BB-C9AE-4168-8726-59D4AA5DC79D}"/>
            </a:ext>
          </a:extLst>
        </xdr:cNvPr>
        <xdr:cNvSpPr/>
      </xdr:nvSpPr>
      <xdr:spPr>
        <a:xfrm>
          <a:off x="984250" y="62044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5976F4E-58FC-4B1B-B5BD-A24D21B26265}"/>
            </a:ext>
          </a:extLst>
        </xdr:cNvPr>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1B96735-E1CD-42E9-B985-9D0DD19DF963}"/>
            </a:ext>
          </a:extLst>
        </xdr:cNvPr>
        <xdr:cNvSpPr txBox="1"/>
      </xdr:nvSpPr>
      <xdr:spPr>
        <a:xfrm>
          <a:off x="32543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21BA7CD-A48E-49CF-B254-5CB14083313C}"/>
            </a:ext>
          </a:extLst>
        </xdr:cNvPr>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F0A748-F1EE-416E-8D75-8EDC1FEF2FC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B6965F-6D76-42BF-8019-7D5F631C3036}"/>
            </a:ext>
          </a:extLst>
        </xdr:cNvPr>
        <xdr:cNvSpPr txBox="1"/>
      </xdr:nvSpPr>
      <xdr:spPr>
        <a:xfrm>
          <a:off x="854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71" name="楕円 70">
          <a:extLst>
            <a:ext uri="{FF2B5EF4-FFF2-40B4-BE49-F238E27FC236}">
              <a16:creationId xmlns:a16="http://schemas.microsoft.com/office/drawing/2014/main" id="{DF358502-BF10-4E16-A086-383742652F37}"/>
            </a:ext>
          </a:extLst>
        </xdr:cNvPr>
        <xdr:cNvSpPr/>
      </xdr:nvSpPr>
      <xdr:spPr>
        <a:xfrm>
          <a:off x="4127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9415</xdr:rowOff>
    </xdr:from>
    <xdr:ext cx="405111" cy="259045"/>
    <xdr:sp macro="" textlink="">
      <xdr:nvSpPr>
        <xdr:cNvPr id="72" name="【道路】&#10;有形固定資産減価償却率該当値テキスト">
          <a:extLst>
            <a:ext uri="{FF2B5EF4-FFF2-40B4-BE49-F238E27FC236}">
              <a16:creationId xmlns:a16="http://schemas.microsoft.com/office/drawing/2014/main" id="{745113D5-65A0-4352-9084-71728FFFFE6F}"/>
            </a:ext>
          </a:extLst>
        </xdr:cNvPr>
        <xdr:cNvSpPr txBox="1"/>
      </xdr:nvSpPr>
      <xdr:spPr>
        <a:xfrm>
          <a:off x="4216400" y="601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114554</xdr:rowOff>
    </xdr:from>
    <xdr:to>
      <xdr:col>20</xdr:col>
      <xdr:colOff>38100</xdr:colOff>
      <xdr:row>36</xdr:row>
      <xdr:rowOff>44704</xdr:rowOff>
    </xdr:to>
    <xdr:sp macro="" textlink="">
      <xdr:nvSpPr>
        <xdr:cNvPr id="73" name="楕円 72">
          <a:extLst>
            <a:ext uri="{FF2B5EF4-FFF2-40B4-BE49-F238E27FC236}">
              <a16:creationId xmlns:a16="http://schemas.microsoft.com/office/drawing/2014/main" id="{8596B928-1E49-443E-B223-72E9DFE1D1CE}"/>
            </a:ext>
          </a:extLst>
        </xdr:cNvPr>
        <xdr:cNvSpPr/>
      </xdr:nvSpPr>
      <xdr:spPr>
        <a:xfrm>
          <a:off x="3384550" y="61153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165354</xdr:rowOff>
    </xdr:from>
    <xdr:to>
      <xdr:col>24</xdr:col>
      <xdr:colOff>63500</xdr:colOff>
      <xdr:row>36</xdr:row>
      <xdr:rowOff>37338</xdr:rowOff>
    </xdr:to>
    <xdr:cxnSp macro="">
      <xdr:nvCxnSpPr>
        <xdr:cNvPr id="74" name="直線コネクタ 73">
          <a:extLst>
            <a:ext uri="{FF2B5EF4-FFF2-40B4-BE49-F238E27FC236}">
              <a16:creationId xmlns:a16="http://schemas.microsoft.com/office/drawing/2014/main" id="{00A57194-9C69-47B2-B18B-D5C92178FFEB}"/>
            </a:ext>
          </a:extLst>
        </xdr:cNvPr>
        <xdr:cNvCxnSpPr/>
      </xdr:nvCxnSpPr>
      <xdr:spPr>
        <a:xfrm>
          <a:off x="3425825" y="6166104"/>
          <a:ext cx="752475"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75692</xdr:rowOff>
    </xdr:from>
    <xdr:to>
      <xdr:col>15</xdr:col>
      <xdr:colOff>101600</xdr:colOff>
      <xdr:row>36</xdr:row>
      <xdr:rowOff>5842</xdr:rowOff>
    </xdr:to>
    <xdr:sp macro="" textlink="">
      <xdr:nvSpPr>
        <xdr:cNvPr id="75" name="楕円 74">
          <a:extLst>
            <a:ext uri="{FF2B5EF4-FFF2-40B4-BE49-F238E27FC236}">
              <a16:creationId xmlns:a16="http://schemas.microsoft.com/office/drawing/2014/main" id="{B04A445E-F04A-495D-B471-A10ED3CFB62A}"/>
            </a:ext>
          </a:extLst>
        </xdr:cNvPr>
        <xdr:cNvSpPr/>
      </xdr:nvSpPr>
      <xdr:spPr>
        <a:xfrm>
          <a:off x="2571750" y="60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126492</xdr:rowOff>
    </xdr:from>
    <xdr:to>
      <xdr:col>19</xdr:col>
      <xdr:colOff>177800</xdr:colOff>
      <xdr:row>35</xdr:row>
      <xdr:rowOff>165354</xdr:rowOff>
    </xdr:to>
    <xdr:cxnSp macro="">
      <xdr:nvCxnSpPr>
        <xdr:cNvPr id="76" name="直線コネクタ 75">
          <a:extLst>
            <a:ext uri="{FF2B5EF4-FFF2-40B4-BE49-F238E27FC236}">
              <a16:creationId xmlns:a16="http://schemas.microsoft.com/office/drawing/2014/main" id="{4FFE5FAC-8308-4784-B82B-B6DC90C34C67}"/>
            </a:ext>
          </a:extLst>
        </xdr:cNvPr>
        <xdr:cNvCxnSpPr/>
      </xdr:nvCxnSpPr>
      <xdr:spPr>
        <a:xfrm>
          <a:off x="2622550" y="6127242"/>
          <a:ext cx="80327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34544</xdr:rowOff>
    </xdr:from>
    <xdr:to>
      <xdr:col>10</xdr:col>
      <xdr:colOff>165100</xdr:colOff>
      <xdr:row>35</xdr:row>
      <xdr:rowOff>136144</xdr:rowOff>
    </xdr:to>
    <xdr:sp macro="" textlink="">
      <xdr:nvSpPr>
        <xdr:cNvPr id="77" name="楕円 76">
          <a:extLst>
            <a:ext uri="{FF2B5EF4-FFF2-40B4-BE49-F238E27FC236}">
              <a16:creationId xmlns:a16="http://schemas.microsoft.com/office/drawing/2014/main" id="{DCB1C2ED-04F0-49BA-BD8D-DC28D9012C05}"/>
            </a:ext>
          </a:extLst>
        </xdr:cNvPr>
        <xdr:cNvSpPr/>
      </xdr:nvSpPr>
      <xdr:spPr>
        <a:xfrm>
          <a:off x="17780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85344</xdr:rowOff>
    </xdr:from>
    <xdr:to>
      <xdr:col>15</xdr:col>
      <xdr:colOff>50800</xdr:colOff>
      <xdr:row>35</xdr:row>
      <xdr:rowOff>126492</xdr:rowOff>
    </xdr:to>
    <xdr:cxnSp macro="">
      <xdr:nvCxnSpPr>
        <xdr:cNvPr id="78" name="直線コネクタ 77">
          <a:extLst>
            <a:ext uri="{FF2B5EF4-FFF2-40B4-BE49-F238E27FC236}">
              <a16:creationId xmlns:a16="http://schemas.microsoft.com/office/drawing/2014/main" id="{31529D9A-772E-4B60-B222-4142C30FC1E8}"/>
            </a:ext>
          </a:extLst>
        </xdr:cNvPr>
        <xdr:cNvCxnSpPr/>
      </xdr:nvCxnSpPr>
      <xdr:spPr>
        <a:xfrm>
          <a:off x="1828800" y="6086094"/>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169418</xdr:rowOff>
    </xdr:from>
    <xdr:to>
      <xdr:col>6</xdr:col>
      <xdr:colOff>38100</xdr:colOff>
      <xdr:row>35</xdr:row>
      <xdr:rowOff>99568</xdr:rowOff>
    </xdr:to>
    <xdr:sp macro="" textlink="">
      <xdr:nvSpPr>
        <xdr:cNvPr id="79" name="楕円 78">
          <a:extLst>
            <a:ext uri="{FF2B5EF4-FFF2-40B4-BE49-F238E27FC236}">
              <a16:creationId xmlns:a16="http://schemas.microsoft.com/office/drawing/2014/main" id="{5B719D46-24A9-4844-BB42-F702B9BAC006}"/>
            </a:ext>
          </a:extLst>
        </xdr:cNvPr>
        <xdr:cNvSpPr/>
      </xdr:nvSpPr>
      <xdr:spPr>
        <a:xfrm>
          <a:off x="984250" y="59987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48768</xdr:rowOff>
    </xdr:from>
    <xdr:to>
      <xdr:col>10</xdr:col>
      <xdr:colOff>114300</xdr:colOff>
      <xdr:row>35</xdr:row>
      <xdr:rowOff>85344</xdr:rowOff>
    </xdr:to>
    <xdr:cxnSp macro="">
      <xdr:nvCxnSpPr>
        <xdr:cNvPr id="80" name="直線コネクタ 79">
          <a:extLst>
            <a:ext uri="{FF2B5EF4-FFF2-40B4-BE49-F238E27FC236}">
              <a16:creationId xmlns:a16="http://schemas.microsoft.com/office/drawing/2014/main" id="{9A80C111-E2D6-4537-8865-7ADE0FFF7CBF}"/>
            </a:ext>
          </a:extLst>
        </xdr:cNvPr>
        <xdr:cNvCxnSpPr/>
      </xdr:nvCxnSpPr>
      <xdr:spPr>
        <a:xfrm>
          <a:off x="1025525" y="6049518"/>
          <a:ext cx="8032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59816E4B-67AF-4964-A3C4-BAB3E994EE5A}"/>
            </a:ext>
          </a:extLst>
        </xdr:cNvPr>
        <xdr:cNvSpPr txBox="1"/>
      </xdr:nvSpPr>
      <xdr:spPr>
        <a:xfrm>
          <a:off x="32391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76A0A97A-4D8D-4217-A4CB-03BC783AE58F}"/>
            </a:ext>
          </a:extLst>
        </xdr:cNvPr>
        <xdr:cNvSpPr txBox="1"/>
      </xdr:nvSpPr>
      <xdr:spPr>
        <a:xfrm>
          <a:off x="2439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9D6423BE-49AE-46C0-818B-D6E2D48BA49E}"/>
            </a:ext>
          </a:extLst>
        </xdr:cNvPr>
        <xdr:cNvSpPr txBox="1"/>
      </xdr:nvSpPr>
      <xdr:spPr>
        <a:xfrm>
          <a:off x="164529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E4E02C09-78CE-419F-BF87-0CA135B72478}"/>
            </a:ext>
          </a:extLst>
        </xdr:cNvPr>
        <xdr:cNvSpPr txBox="1"/>
      </xdr:nvSpPr>
      <xdr:spPr>
        <a:xfrm>
          <a:off x="8515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61231</xdr:rowOff>
    </xdr:from>
    <xdr:ext cx="405111" cy="259045"/>
    <xdr:sp macro="" textlink="">
      <xdr:nvSpPr>
        <xdr:cNvPr id="85" name="n_1mainValue【道路】&#10;有形固定資産減価償却率">
          <a:extLst>
            <a:ext uri="{FF2B5EF4-FFF2-40B4-BE49-F238E27FC236}">
              <a16:creationId xmlns:a16="http://schemas.microsoft.com/office/drawing/2014/main" id="{47A4E40C-60BA-45AD-9811-9A977AC4346F}"/>
            </a:ext>
          </a:extLst>
        </xdr:cNvPr>
        <xdr:cNvSpPr txBox="1"/>
      </xdr:nvSpPr>
      <xdr:spPr>
        <a:xfrm>
          <a:off x="32391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22369</xdr:rowOff>
    </xdr:from>
    <xdr:ext cx="405111" cy="259045"/>
    <xdr:sp macro="" textlink="">
      <xdr:nvSpPr>
        <xdr:cNvPr id="86" name="n_2mainValue【道路】&#10;有形固定資産減価償却率">
          <a:extLst>
            <a:ext uri="{FF2B5EF4-FFF2-40B4-BE49-F238E27FC236}">
              <a16:creationId xmlns:a16="http://schemas.microsoft.com/office/drawing/2014/main" id="{9BEB7C0D-A176-45DC-B802-745C541E5F71}"/>
            </a:ext>
          </a:extLst>
        </xdr:cNvPr>
        <xdr:cNvSpPr txBox="1"/>
      </xdr:nvSpPr>
      <xdr:spPr>
        <a:xfrm>
          <a:off x="24390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152671</xdr:rowOff>
    </xdr:from>
    <xdr:ext cx="405111" cy="259045"/>
    <xdr:sp macro="" textlink="">
      <xdr:nvSpPr>
        <xdr:cNvPr id="87" name="n_3mainValue【道路】&#10;有形固定資産減価償却率">
          <a:extLst>
            <a:ext uri="{FF2B5EF4-FFF2-40B4-BE49-F238E27FC236}">
              <a16:creationId xmlns:a16="http://schemas.microsoft.com/office/drawing/2014/main" id="{D647D3CB-1F5D-4652-9A18-E8008079E5D7}"/>
            </a:ext>
          </a:extLst>
        </xdr:cNvPr>
        <xdr:cNvSpPr txBox="1"/>
      </xdr:nvSpPr>
      <xdr:spPr>
        <a:xfrm>
          <a:off x="164529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116095</xdr:rowOff>
    </xdr:from>
    <xdr:ext cx="405111" cy="259045"/>
    <xdr:sp macro="" textlink="">
      <xdr:nvSpPr>
        <xdr:cNvPr id="88" name="n_4mainValue【道路】&#10;有形固定資産減価償却率">
          <a:extLst>
            <a:ext uri="{FF2B5EF4-FFF2-40B4-BE49-F238E27FC236}">
              <a16:creationId xmlns:a16="http://schemas.microsoft.com/office/drawing/2014/main" id="{D54CDCA0-24AA-4679-BCD7-71488425F5B8}"/>
            </a:ext>
          </a:extLst>
        </xdr:cNvPr>
        <xdr:cNvSpPr txBox="1"/>
      </xdr:nvSpPr>
      <xdr:spPr>
        <a:xfrm>
          <a:off x="851544" y="577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9C2854A-CCFA-4290-A38E-7A330C546777}"/>
            </a:ext>
          </a:extLst>
        </xdr:cNvPr>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2303E7B-E5E7-4BE4-BA89-B27EBC2117B3}"/>
            </a:ext>
          </a:extLst>
        </xdr:cNvPr>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2E0F477-9DA7-4D5A-919B-03B3B65240C3}"/>
            </a:ext>
          </a:extLst>
        </xdr:cNvPr>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B219641-40CD-41E5-A449-FEA3D141F636}"/>
            </a:ext>
          </a:extLst>
        </xdr:cNvPr>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A3007F0-558B-4A9C-A661-524FB7C6954B}"/>
            </a:ext>
          </a:extLst>
        </xdr:cNvPr>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98F2B11-CF80-4269-BC7B-A9C1E90D22CE}"/>
            </a:ext>
          </a:extLst>
        </xdr:cNvPr>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D82F7D4-802B-4755-AEC6-7417E02AA351}"/>
            </a:ext>
          </a:extLst>
        </xdr:cNvPr>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28A023B-4E31-46C6-AD80-B828C795FE84}"/>
            </a:ext>
          </a:extLst>
        </xdr:cNvPr>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E38458B-23A7-446E-8B6E-291E2A3198C0}"/>
            </a:ext>
          </a:extLst>
        </xdr:cNvPr>
        <xdr:cNvSpPr txBox="1"/>
      </xdr:nvSpPr>
      <xdr:spPr>
        <a:xfrm>
          <a:off x="59182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ECE2680-416A-4541-8055-E21E36779A70}"/>
            </a:ext>
          </a:extLst>
        </xdr:cNvPr>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EF6C8C4-539C-42F0-9FC9-0D9A53F353E9}"/>
            </a:ext>
          </a:extLst>
        </xdr:cNvPr>
        <xdr:cNvCxnSpPr/>
      </xdr:nvCxnSpPr>
      <xdr:spPr>
        <a:xfrm>
          <a:off x="595630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233F9E0-E8C8-4DA9-B0BE-B7B5E055BF4B}"/>
            </a:ext>
          </a:extLst>
        </xdr:cNvPr>
        <xdr:cNvSpPr txBox="1"/>
      </xdr:nvSpPr>
      <xdr:spPr>
        <a:xfrm>
          <a:off x="55272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6B02996-09C8-4799-855C-E2D0708AD994}"/>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79A4FA1-2670-4A63-AAEC-E8444C4AD7D4}"/>
            </a:ext>
          </a:extLst>
        </xdr:cNvPr>
        <xdr:cNvSpPr txBox="1"/>
      </xdr:nvSpPr>
      <xdr:spPr>
        <a:xfrm>
          <a:off x="54821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68C169E-9A0C-4AA3-8531-AFE063274901}"/>
            </a:ext>
          </a:extLst>
        </xdr:cNvPr>
        <xdr:cNvCxnSpPr/>
      </xdr:nvCxnSpPr>
      <xdr:spPr>
        <a:xfrm>
          <a:off x="5956300"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8F05DC0-F7D0-4AC8-B19F-16CDC6CC3919}"/>
            </a:ext>
          </a:extLst>
        </xdr:cNvPr>
        <xdr:cNvSpPr txBox="1"/>
      </xdr:nvSpPr>
      <xdr:spPr>
        <a:xfrm>
          <a:off x="54821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69B837E-3DA6-4B3D-9633-E153B3183C2A}"/>
            </a:ext>
          </a:extLst>
        </xdr:cNvPr>
        <xdr:cNvCxnSpPr/>
      </xdr:nvCxnSpPr>
      <xdr:spPr>
        <a:xfrm>
          <a:off x="5956300" y="609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E228C00-F5C3-4DB1-A2A2-BAC29C0EE6B5}"/>
            </a:ext>
          </a:extLst>
        </xdr:cNvPr>
        <xdr:cNvSpPr txBox="1"/>
      </xdr:nvSpPr>
      <xdr:spPr>
        <a:xfrm>
          <a:off x="54821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AA3B9EA-116B-4AE0-AD41-A75DC53CF079}"/>
            </a:ext>
          </a:extLst>
        </xdr:cNvPr>
        <xdr:cNvCxnSpPr/>
      </xdr:nvCxnSpPr>
      <xdr:spPr>
        <a:xfrm>
          <a:off x="5956300" y="571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3A2E03A-47D8-459D-A577-41BBF6DF3E0C}"/>
            </a:ext>
          </a:extLst>
        </xdr:cNvPr>
        <xdr:cNvSpPr txBox="1"/>
      </xdr:nvSpPr>
      <xdr:spPr>
        <a:xfrm>
          <a:off x="54821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8A6025-D7E8-4BCD-90DF-84CCF135A70D}"/>
            </a:ext>
          </a:extLst>
        </xdr:cNvPr>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9F3AFEB-48B8-4824-9007-564DF5479FC5}"/>
            </a:ext>
          </a:extLst>
        </xdr:cNvPr>
        <xdr:cNvSpPr txBox="1"/>
      </xdr:nvSpPr>
      <xdr:spPr>
        <a:xfrm>
          <a:off x="54821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06C7008-7BF2-4DFB-903B-C6EDE67B34AA}"/>
            </a:ext>
          </a:extLst>
        </xdr:cNvPr>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41EA7BAD-900D-4136-8FE7-1916C87676D4}"/>
            </a:ext>
          </a:extLst>
        </xdr:cNvPr>
        <xdr:cNvCxnSpPr/>
      </xdr:nvCxnSpPr>
      <xdr:spPr>
        <a:xfrm flipV="1">
          <a:off x="942911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DF73F3CF-E06E-4F69-ABF8-0075A1DD9F8B}"/>
            </a:ext>
          </a:extLst>
        </xdr:cNvPr>
        <xdr:cNvSpPr txBox="1"/>
      </xdr:nvSpPr>
      <xdr:spPr>
        <a:xfrm>
          <a:off x="946785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BAA7B45F-A05B-4471-B3D8-F9EE4DF8A455}"/>
            </a:ext>
          </a:extLst>
        </xdr:cNvPr>
        <xdr:cNvCxnSpPr/>
      </xdr:nvCxnSpPr>
      <xdr:spPr>
        <a:xfrm>
          <a:off x="9359900" y="7104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5C8EF7D3-8B35-4153-BF1F-2B83A4A75369}"/>
            </a:ext>
          </a:extLst>
        </xdr:cNvPr>
        <xdr:cNvSpPr txBox="1"/>
      </xdr:nvSpPr>
      <xdr:spPr>
        <a:xfrm>
          <a:off x="946785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4945B137-7362-49D1-ACE7-E413E9B065AF}"/>
            </a:ext>
          </a:extLst>
        </xdr:cNvPr>
        <xdr:cNvCxnSpPr/>
      </xdr:nvCxnSpPr>
      <xdr:spPr>
        <a:xfrm>
          <a:off x="9359900" y="5914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BFC50DB5-52D8-4BEE-9FFF-D5BA9AF1E11A}"/>
            </a:ext>
          </a:extLst>
        </xdr:cNvPr>
        <xdr:cNvSpPr txBox="1"/>
      </xdr:nvSpPr>
      <xdr:spPr>
        <a:xfrm>
          <a:off x="946785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BD8B008E-DDD3-40C5-B0E9-C2D1B5AB6413}"/>
            </a:ext>
          </a:extLst>
        </xdr:cNvPr>
        <xdr:cNvSpPr/>
      </xdr:nvSpPr>
      <xdr:spPr>
        <a:xfrm>
          <a:off x="9398000" y="66756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8BC0BE5E-6D6D-4837-8C48-FCB68FE404F7}"/>
            </a:ext>
          </a:extLst>
        </xdr:cNvPr>
        <xdr:cNvSpPr/>
      </xdr:nvSpPr>
      <xdr:spPr>
        <a:xfrm>
          <a:off x="86360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1DD2A4B-6165-4D95-9EEF-FBF36789700A}"/>
            </a:ext>
          </a:extLst>
        </xdr:cNvPr>
        <xdr:cNvSpPr/>
      </xdr:nvSpPr>
      <xdr:spPr>
        <a:xfrm>
          <a:off x="7842250" y="6632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CB14D622-703A-4196-A01F-109A25D5699D}"/>
            </a:ext>
          </a:extLst>
        </xdr:cNvPr>
        <xdr:cNvSpPr/>
      </xdr:nvSpPr>
      <xdr:spPr>
        <a:xfrm>
          <a:off x="702945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2F94D9D7-902D-44B2-92FD-22E081F97C6C}"/>
            </a:ext>
          </a:extLst>
        </xdr:cNvPr>
        <xdr:cNvSpPr/>
      </xdr:nvSpPr>
      <xdr:spPr>
        <a:xfrm>
          <a:off x="62357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5FE9B4A-248B-4731-AD29-B964B78526D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7CAC68F-C79F-4FB5-89D8-81774A76C95A}"/>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E99363B-FB04-40ED-B93A-900D78D94650}"/>
            </a:ext>
          </a:extLst>
        </xdr:cNvPr>
        <xdr:cNvSpPr txBox="1"/>
      </xdr:nvSpPr>
      <xdr:spPr>
        <a:xfrm>
          <a:off x="771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8AE5D3-81B6-41E9-A6D2-A7002749B48A}"/>
            </a:ext>
          </a:extLst>
        </xdr:cNvPr>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1FD1E5-CB06-4A6F-B6A9-EB39E554695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74435</xdr:rowOff>
    </xdr:from>
    <xdr:to>
      <xdr:col>55</xdr:col>
      <xdr:colOff>50800</xdr:colOff>
      <xdr:row>39</xdr:row>
      <xdr:rowOff>4585</xdr:rowOff>
    </xdr:to>
    <xdr:sp macro="" textlink="">
      <xdr:nvSpPr>
        <xdr:cNvPr id="128" name="楕円 127">
          <a:extLst>
            <a:ext uri="{FF2B5EF4-FFF2-40B4-BE49-F238E27FC236}">
              <a16:creationId xmlns:a16="http://schemas.microsoft.com/office/drawing/2014/main" id="{E6A04332-C241-47F0-8578-892B5F8AF30F}"/>
            </a:ext>
          </a:extLst>
        </xdr:cNvPr>
        <xdr:cNvSpPr/>
      </xdr:nvSpPr>
      <xdr:spPr>
        <a:xfrm>
          <a:off x="9398000" y="65895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97312</xdr:rowOff>
    </xdr:from>
    <xdr:ext cx="534377" cy="259045"/>
    <xdr:sp macro="" textlink="">
      <xdr:nvSpPr>
        <xdr:cNvPr id="129" name="【道路】&#10;一人当たり延長該当値テキスト">
          <a:extLst>
            <a:ext uri="{FF2B5EF4-FFF2-40B4-BE49-F238E27FC236}">
              <a16:creationId xmlns:a16="http://schemas.microsoft.com/office/drawing/2014/main" id="{9965DED0-245E-4959-8AF1-38B0909C68F7}"/>
            </a:ext>
          </a:extLst>
        </xdr:cNvPr>
        <xdr:cNvSpPr txBox="1"/>
      </xdr:nvSpPr>
      <xdr:spPr>
        <a:xfrm>
          <a:off x="9467850" y="64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85751</xdr:rowOff>
    </xdr:from>
    <xdr:to>
      <xdr:col>50</xdr:col>
      <xdr:colOff>165100</xdr:colOff>
      <xdr:row>39</xdr:row>
      <xdr:rowOff>15901</xdr:rowOff>
    </xdr:to>
    <xdr:sp macro="" textlink="">
      <xdr:nvSpPr>
        <xdr:cNvPr id="130" name="楕円 129">
          <a:extLst>
            <a:ext uri="{FF2B5EF4-FFF2-40B4-BE49-F238E27FC236}">
              <a16:creationId xmlns:a16="http://schemas.microsoft.com/office/drawing/2014/main" id="{14ADEB33-9E4E-4D36-90D7-FD987F57A4B6}"/>
            </a:ext>
          </a:extLst>
        </xdr:cNvPr>
        <xdr:cNvSpPr/>
      </xdr:nvSpPr>
      <xdr:spPr>
        <a:xfrm>
          <a:off x="8636000" y="66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125235</xdr:rowOff>
    </xdr:from>
    <xdr:to>
      <xdr:col>55</xdr:col>
      <xdr:colOff>0</xdr:colOff>
      <xdr:row>38</xdr:row>
      <xdr:rowOff>136551</xdr:rowOff>
    </xdr:to>
    <xdr:cxnSp macro="">
      <xdr:nvCxnSpPr>
        <xdr:cNvPr id="131" name="直線コネクタ 130">
          <a:extLst>
            <a:ext uri="{FF2B5EF4-FFF2-40B4-BE49-F238E27FC236}">
              <a16:creationId xmlns:a16="http://schemas.microsoft.com/office/drawing/2014/main" id="{888A00A7-53D7-4A0F-AB3D-64CEFE0954F1}"/>
            </a:ext>
          </a:extLst>
        </xdr:cNvPr>
        <xdr:cNvCxnSpPr/>
      </xdr:nvCxnSpPr>
      <xdr:spPr>
        <a:xfrm flipV="1">
          <a:off x="8686800" y="6640335"/>
          <a:ext cx="74295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96380</xdr:rowOff>
    </xdr:from>
    <xdr:to>
      <xdr:col>46</xdr:col>
      <xdr:colOff>38100</xdr:colOff>
      <xdr:row>39</xdr:row>
      <xdr:rowOff>26530</xdr:rowOff>
    </xdr:to>
    <xdr:sp macro="" textlink="">
      <xdr:nvSpPr>
        <xdr:cNvPr id="132" name="楕円 131">
          <a:extLst>
            <a:ext uri="{FF2B5EF4-FFF2-40B4-BE49-F238E27FC236}">
              <a16:creationId xmlns:a16="http://schemas.microsoft.com/office/drawing/2014/main" id="{A392B38E-A3AD-41C3-9082-2DB84EA5746E}"/>
            </a:ext>
          </a:extLst>
        </xdr:cNvPr>
        <xdr:cNvSpPr/>
      </xdr:nvSpPr>
      <xdr:spPr>
        <a:xfrm>
          <a:off x="7842250" y="6611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136551</xdr:rowOff>
    </xdr:from>
    <xdr:to>
      <xdr:col>50</xdr:col>
      <xdr:colOff>114300</xdr:colOff>
      <xdr:row>38</xdr:row>
      <xdr:rowOff>147180</xdr:rowOff>
    </xdr:to>
    <xdr:cxnSp macro="">
      <xdr:nvCxnSpPr>
        <xdr:cNvPr id="133" name="直線コネクタ 132">
          <a:extLst>
            <a:ext uri="{FF2B5EF4-FFF2-40B4-BE49-F238E27FC236}">
              <a16:creationId xmlns:a16="http://schemas.microsoft.com/office/drawing/2014/main" id="{3CAC9AE8-289B-4ECA-B2FA-2E5C6C130523}"/>
            </a:ext>
          </a:extLst>
        </xdr:cNvPr>
        <xdr:cNvCxnSpPr/>
      </xdr:nvCxnSpPr>
      <xdr:spPr>
        <a:xfrm flipV="1">
          <a:off x="7883525" y="6651651"/>
          <a:ext cx="803275"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105829</xdr:rowOff>
    </xdr:from>
    <xdr:to>
      <xdr:col>41</xdr:col>
      <xdr:colOff>101600</xdr:colOff>
      <xdr:row>39</xdr:row>
      <xdr:rowOff>35979</xdr:rowOff>
    </xdr:to>
    <xdr:sp macro="" textlink="">
      <xdr:nvSpPr>
        <xdr:cNvPr id="134" name="楕円 133">
          <a:extLst>
            <a:ext uri="{FF2B5EF4-FFF2-40B4-BE49-F238E27FC236}">
              <a16:creationId xmlns:a16="http://schemas.microsoft.com/office/drawing/2014/main" id="{9ACF6AD4-D845-42AB-B9F2-19B871614903}"/>
            </a:ext>
          </a:extLst>
        </xdr:cNvPr>
        <xdr:cNvSpPr/>
      </xdr:nvSpPr>
      <xdr:spPr>
        <a:xfrm>
          <a:off x="7029450" y="66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147180</xdr:rowOff>
    </xdr:from>
    <xdr:to>
      <xdr:col>45</xdr:col>
      <xdr:colOff>177800</xdr:colOff>
      <xdr:row>38</xdr:row>
      <xdr:rowOff>156629</xdr:rowOff>
    </xdr:to>
    <xdr:cxnSp macro="">
      <xdr:nvCxnSpPr>
        <xdr:cNvPr id="135" name="直線コネクタ 134">
          <a:extLst>
            <a:ext uri="{FF2B5EF4-FFF2-40B4-BE49-F238E27FC236}">
              <a16:creationId xmlns:a16="http://schemas.microsoft.com/office/drawing/2014/main" id="{6C8581AE-67C5-4D60-AB28-B9CA95ACFF47}"/>
            </a:ext>
          </a:extLst>
        </xdr:cNvPr>
        <xdr:cNvCxnSpPr/>
      </xdr:nvCxnSpPr>
      <xdr:spPr>
        <a:xfrm flipV="1">
          <a:off x="7080250" y="6662280"/>
          <a:ext cx="803275"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115012</xdr:rowOff>
    </xdr:from>
    <xdr:to>
      <xdr:col>36</xdr:col>
      <xdr:colOff>165100</xdr:colOff>
      <xdr:row>39</xdr:row>
      <xdr:rowOff>45162</xdr:rowOff>
    </xdr:to>
    <xdr:sp macro="" textlink="">
      <xdr:nvSpPr>
        <xdr:cNvPr id="136" name="楕円 135">
          <a:extLst>
            <a:ext uri="{FF2B5EF4-FFF2-40B4-BE49-F238E27FC236}">
              <a16:creationId xmlns:a16="http://schemas.microsoft.com/office/drawing/2014/main" id="{3B87CB81-E551-4470-BE27-B11BAF38DB7A}"/>
            </a:ext>
          </a:extLst>
        </xdr:cNvPr>
        <xdr:cNvSpPr/>
      </xdr:nvSpPr>
      <xdr:spPr>
        <a:xfrm>
          <a:off x="6235700" y="66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156629</xdr:rowOff>
    </xdr:from>
    <xdr:to>
      <xdr:col>41</xdr:col>
      <xdr:colOff>50800</xdr:colOff>
      <xdr:row>38</xdr:row>
      <xdr:rowOff>165812</xdr:rowOff>
    </xdr:to>
    <xdr:cxnSp macro="">
      <xdr:nvCxnSpPr>
        <xdr:cNvPr id="137" name="直線コネクタ 136">
          <a:extLst>
            <a:ext uri="{FF2B5EF4-FFF2-40B4-BE49-F238E27FC236}">
              <a16:creationId xmlns:a16="http://schemas.microsoft.com/office/drawing/2014/main" id="{790DBA6D-0875-43AF-AAFF-0FE7AB419FCE}"/>
            </a:ext>
          </a:extLst>
        </xdr:cNvPr>
        <xdr:cNvCxnSpPr/>
      </xdr:nvCxnSpPr>
      <xdr:spPr>
        <a:xfrm flipV="1">
          <a:off x="6286500" y="6671729"/>
          <a:ext cx="79375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56A4C805-C4D4-4049-ACE8-4E4ED9402DD1}"/>
            </a:ext>
          </a:extLst>
        </xdr:cNvPr>
        <xdr:cNvSpPr txBox="1"/>
      </xdr:nvSpPr>
      <xdr:spPr>
        <a:xfrm>
          <a:off x="842596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8673FF73-9EB6-4EC7-A12C-A893CBB832FA}"/>
            </a:ext>
          </a:extLst>
        </xdr:cNvPr>
        <xdr:cNvSpPr txBox="1"/>
      </xdr:nvSpPr>
      <xdr:spPr>
        <a:xfrm>
          <a:off x="76449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C0BE1F47-88FD-47A8-AF44-9A5B30A17BB2}"/>
            </a:ext>
          </a:extLst>
        </xdr:cNvPr>
        <xdr:cNvSpPr txBox="1"/>
      </xdr:nvSpPr>
      <xdr:spPr>
        <a:xfrm>
          <a:off x="685116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3738656F-3C93-4A45-BAF1-4949E0A3A70D}"/>
            </a:ext>
          </a:extLst>
        </xdr:cNvPr>
        <xdr:cNvSpPr txBox="1"/>
      </xdr:nvSpPr>
      <xdr:spPr>
        <a:xfrm>
          <a:off x="603836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32428</xdr:rowOff>
    </xdr:from>
    <xdr:ext cx="534377" cy="259045"/>
    <xdr:sp macro="" textlink="">
      <xdr:nvSpPr>
        <xdr:cNvPr id="142" name="n_1mainValue【道路】&#10;一人当たり延長">
          <a:extLst>
            <a:ext uri="{FF2B5EF4-FFF2-40B4-BE49-F238E27FC236}">
              <a16:creationId xmlns:a16="http://schemas.microsoft.com/office/drawing/2014/main" id="{9B3E85C8-FBD6-4D55-B886-3798857F1171}"/>
            </a:ext>
          </a:extLst>
        </xdr:cNvPr>
        <xdr:cNvSpPr txBox="1"/>
      </xdr:nvSpPr>
      <xdr:spPr>
        <a:xfrm>
          <a:off x="8425961" y="63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43057</xdr:rowOff>
    </xdr:from>
    <xdr:ext cx="534377" cy="259045"/>
    <xdr:sp macro="" textlink="">
      <xdr:nvSpPr>
        <xdr:cNvPr id="143" name="n_2mainValue【道路】&#10;一人当たり延長">
          <a:extLst>
            <a:ext uri="{FF2B5EF4-FFF2-40B4-BE49-F238E27FC236}">
              <a16:creationId xmlns:a16="http://schemas.microsoft.com/office/drawing/2014/main" id="{5F0F8A27-4F6D-4064-BF27-30B384F5773D}"/>
            </a:ext>
          </a:extLst>
        </xdr:cNvPr>
        <xdr:cNvSpPr txBox="1"/>
      </xdr:nvSpPr>
      <xdr:spPr>
        <a:xfrm>
          <a:off x="7644911" y="638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52506</xdr:rowOff>
    </xdr:from>
    <xdr:ext cx="534377" cy="259045"/>
    <xdr:sp macro="" textlink="">
      <xdr:nvSpPr>
        <xdr:cNvPr id="144" name="n_3mainValue【道路】&#10;一人当たり延長">
          <a:extLst>
            <a:ext uri="{FF2B5EF4-FFF2-40B4-BE49-F238E27FC236}">
              <a16:creationId xmlns:a16="http://schemas.microsoft.com/office/drawing/2014/main" id="{D7736E6F-AEFD-4A52-B330-1F4980E271A9}"/>
            </a:ext>
          </a:extLst>
        </xdr:cNvPr>
        <xdr:cNvSpPr txBox="1"/>
      </xdr:nvSpPr>
      <xdr:spPr>
        <a:xfrm>
          <a:off x="6851161" y="63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61688</xdr:rowOff>
    </xdr:from>
    <xdr:ext cx="534377" cy="259045"/>
    <xdr:sp macro="" textlink="">
      <xdr:nvSpPr>
        <xdr:cNvPr id="145" name="n_4mainValue【道路】&#10;一人当たり延長">
          <a:extLst>
            <a:ext uri="{FF2B5EF4-FFF2-40B4-BE49-F238E27FC236}">
              <a16:creationId xmlns:a16="http://schemas.microsoft.com/office/drawing/2014/main" id="{CC9E4377-1FFA-4BDB-BBAA-D612A892F4E4}"/>
            </a:ext>
          </a:extLst>
        </xdr:cNvPr>
        <xdr:cNvSpPr txBox="1"/>
      </xdr:nvSpPr>
      <xdr:spPr>
        <a:xfrm>
          <a:off x="6038361" y="64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AB0B5BC-BF4B-40D6-AB86-78DEA04187C8}"/>
            </a:ext>
          </a:extLst>
        </xdr:cNvPr>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24E9272-D66D-4CF2-9772-DD2C10B9098B}"/>
            </a:ext>
          </a:extLst>
        </xdr:cNvPr>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A87AD49-49E4-4A84-A4DC-19E90F629449}"/>
            </a:ext>
          </a:extLst>
        </xdr:cNvPr>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F19F70A-0498-4DE3-BB0D-DA750D6F6856}"/>
            </a:ext>
          </a:extLst>
        </xdr:cNvPr>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9C612AA-F355-4FCF-B0E5-26D68C38ED40}"/>
            </a:ext>
          </a:extLst>
        </xdr:cNvPr>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96F6D3F-F766-4392-8422-28C60D0C3AE6}"/>
            </a:ext>
          </a:extLst>
        </xdr:cNvPr>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1DC8AA1-D86C-4483-B7D5-42F801DD8A00}"/>
            </a:ext>
          </a:extLst>
        </xdr:cNvPr>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0A0DB10-C10F-4D8A-B4C2-325CBC07348B}"/>
            </a:ext>
          </a:extLst>
        </xdr:cNvPr>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6FDFB32-F10C-4FA2-AB9F-07198195B52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AB3BBE7-1C87-435E-B5DA-30111391831E}"/>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F6F0207-2055-42AA-8476-D2EF9EB8BCDD}"/>
            </a:ext>
          </a:extLst>
        </xdr:cNvPr>
        <xdr:cNvSpPr txBox="1"/>
      </xdr:nvSpPr>
      <xdr:spPr>
        <a:xfrm>
          <a:off x="2757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360988B-65F8-4850-951E-1629D04963B7}"/>
            </a:ext>
          </a:extLst>
        </xdr:cNvPr>
        <xdr:cNvCxnSpPr/>
      </xdr:nvCxnSpPr>
      <xdr:spPr>
        <a:xfrm>
          <a:off x="6858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CE0149F-267F-4AE3-AC1E-8E3CCD1CC060}"/>
            </a:ext>
          </a:extLst>
        </xdr:cNvPr>
        <xdr:cNvSpPr txBox="1"/>
      </xdr:nvSpPr>
      <xdr:spPr>
        <a:xfrm>
          <a:off x="2757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12D7582-0BB2-46B7-A517-C3977C81D137}"/>
            </a:ext>
          </a:extLst>
        </xdr:cNvPr>
        <xdr:cNvCxnSpPr/>
      </xdr:nvCxnSpPr>
      <xdr:spPr>
        <a:xfrm>
          <a:off x="6858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B881237-9C44-4157-980D-EE10655435EF}"/>
            </a:ext>
          </a:extLst>
        </xdr:cNvPr>
        <xdr:cNvSpPr txBox="1"/>
      </xdr:nvSpPr>
      <xdr:spPr>
        <a:xfrm>
          <a:off x="3398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F4D28EC-8EDC-460F-950A-F42A86ED8F57}"/>
            </a:ext>
          </a:extLst>
        </xdr:cNvPr>
        <xdr:cNvCxnSpPr/>
      </xdr:nvCxnSpPr>
      <xdr:spPr>
        <a:xfrm>
          <a:off x="6858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CB96C06-094E-471C-8A51-F97FBE54C30F}"/>
            </a:ext>
          </a:extLst>
        </xdr:cNvPr>
        <xdr:cNvSpPr txBox="1"/>
      </xdr:nvSpPr>
      <xdr:spPr>
        <a:xfrm>
          <a:off x="3398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B14655C-DF9C-4B88-9E64-40FB8287A4BB}"/>
            </a:ext>
          </a:extLst>
        </xdr:cNvPr>
        <xdr:cNvCxnSpPr/>
      </xdr:nvCxnSpPr>
      <xdr:spPr>
        <a:xfrm>
          <a:off x="6858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D7D929C-593E-4528-802B-1C518731430D}"/>
            </a:ext>
          </a:extLst>
        </xdr:cNvPr>
        <xdr:cNvSpPr txBox="1"/>
      </xdr:nvSpPr>
      <xdr:spPr>
        <a:xfrm>
          <a:off x="3398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66D1662-E52F-44CE-A8EF-94F79C0581D4}"/>
            </a:ext>
          </a:extLst>
        </xdr:cNvPr>
        <xdr:cNvCxnSpPr/>
      </xdr:nvCxnSpPr>
      <xdr:spPr>
        <a:xfrm>
          <a:off x="6858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66EDFEE-A032-42C6-AD47-4FC13434D9D4}"/>
            </a:ext>
          </a:extLst>
        </xdr:cNvPr>
        <xdr:cNvSpPr txBox="1"/>
      </xdr:nvSpPr>
      <xdr:spPr>
        <a:xfrm>
          <a:off x="3398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898003C-A886-413F-B470-B270255CE84D}"/>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A85B084-E115-4BC3-B668-97EA01D78AAD}"/>
            </a:ext>
          </a:extLst>
        </xdr:cNvPr>
        <xdr:cNvSpPr txBox="1"/>
      </xdr:nvSpPr>
      <xdr:spPr>
        <a:xfrm>
          <a:off x="3849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EC73392-147B-48FB-8EA5-D1259FD251AF}"/>
            </a:ext>
          </a:extLst>
        </xdr:cNvPr>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69573D6-97B7-4B04-AA6B-7EDD324492BA}"/>
            </a:ext>
          </a:extLst>
        </xdr:cNvPr>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B5A1508B-1CB7-47D2-85DA-D7663FF68BA1}"/>
            </a:ext>
          </a:extLst>
        </xdr:cNvPr>
        <xdr:cNvCxnSpPr/>
      </xdr:nvCxnSpPr>
      <xdr:spPr>
        <a:xfrm flipV="1">
          <a:off x="41776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984B1DE-5B38-4C16-8759-FC81BD271CC5}"/>
            </a:ext>
          </a:extLst>
        </xdr:cNvPr>
        <xdr:cNvSpPr txBox="1"/>
      </xdr:nvSpPr>
      <xdr:spPr>
        <a:xfrm>
          <a:off x="42164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13F3A53D-782E-47C0-9087-8DDF68CD1908}"/>
            </a:ext>
          </a:extLst>
        </xdr:cNvPr>
        <xdr:cNvCxnSpPr/>
      </xdr:nvCxnSpPr>
      <xdr:spPr>
        <a:xfrm>
          <a:off x="4108450" y="10930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AD052BB-EEEC-4CE6-9308-C6DB09710E87}"/>
            </a:ext>
          </a:extLst>
        </xdr:cNvPr>
        <xdr:cNvSpPr txBox="1"/>
      </xdr:nvSpPr>
      <xdr:spPr>
        <a:xfrm>
          <a:off x="42164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36E847A6-C7FA-4BFF-8DD8-C5F6C865CAA2}"/>
            </a:ext>
          </a:extLst>
        </xdr:cNvPr>
        <xdr:cNvCxnSpPr/>
      </xdr:nvCxnSpPr>
      <xdr:spPr>
        <a:xfrm>
          <a:off x="4108450" y="9511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2F631EA-60D6-49D8-801A-21438BFDB8C5}"/>
            </a:ext>
          </a:extLst>
        </xdr:cNvPr>
        <xdr:cNvSpPr txBox="1"/>
      </xdr:nvSpPr>
      <xdr:spPr>
        <a:xfrm>
          <a:off x="42164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456E57BB-9E7B-4F48-87F5-9F10B2775401}"/>
            </a:ext>
          </a:extLst>
        </xdr:cNvPr>
        <xdr:cNvSpPr/>
      </xdr:nvSpPr>
      <xdr:spPr>
        <a:xfrm>
          <a:off x="412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6CB2311F-304A-4D44-A331-B0007B3D598E}"/>
            </a:ext>
          </a:extLst>
        </xdr:cNvPr>
        <xdr:cNvSpPr/>
      </xdr:nvSpPr>
      <xdr:spPr>
        <a:xfrm>
          <a:off x="3384550" y="104174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75E1C7C5-16D5-419A-BD13-67D95FB23B77}"/>
            </a:ext>
          </a:extLst>
        </xdr:cNvPr>
        <xdr:cNvSpPr/>
      </xdr:nvSpPr>
      <xdr:spPr>
        <a:xfrm>
          <a:off x="257175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21A29F40-E22B-42E4-B588-6B96790146B0}"/>
            </a:ext>
          </a:extLst>
        </xdr:cNvPr>
        <xdr:cNvSpPr/>
      </xdr:nvSpPr>
      <xdr:spPr>
        <a:xfrm>
          <a:off x="17780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923D992E-A3F8-43F2-BBC9-281543EF0ACD}"/>
            </a:ext>
          </a:extLst>
        </xdr:cNvPr>
        <xdr:cNvSpPr/>
      </xdr:nvSpPr>
      <xdr:spPr>
        <a:xfrm>
          <a:off x="984250" y="1040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0EDFCB1-63E8-4DE4-B48F-A189F48E34AC}"/>
            </a:ext>
          </a:extLst>
        </xdr:cNvPr>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3B57F17-CDCB-4043-8A58-A5352FFE27A0}"/>
            </a:ext>
          </a:extLst>
        </xdr:cNvPr>
        <xdr:cNvSpPr txBox="1"/>
      </xdr:nvSpPr>
      <xdr:spPr>
        <a:xfrm>
          <a:off x="32543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EEF20B8-CBE3-405E-8EDA-7E207BAC20E7}"/>
            </a:ext>
          </a:extLst>
        </xdr:cNvPr>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2440DCE-0A29-41CC-983A-CD00059D225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13BBBA-2543-43DF-9149-B4A05995E12F}"/>
            </a:ext>
          </a:extLst>
        </xdr:cNvPr>
        <xdr:cNvSpPr txBox="1"/>
      </xdr:nvSpPr>
      <xdr:spPr>
        <a:xfrm>
          <a:off x="854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153307</xdr:rowOff>
    </xdr:from>
    <xdr:to>
      <xdr:col>24</xdr:col>
      <xdr:colOff>114300</xdr:colOff>
      <xdr:row>60</xdr:row>
      <xdr:rowOff>83457</xdr:rowOff>
    </xdr:to>
    <xdr:sp macro="" textlink="">
      <xdr:nvSpPr>
        <xdr:cNvPr id="187" name="楕円 186">
          <a:extLst>
            <a:ext uri="{FF2B5EF4-FFF2-40B4-BE49-F238E27FC236}">
              <a16:creationId xmlns:a16="http://schemas.microsoft.com/office/drawing/2014/main" id="{C940B857-868C-41A6-BB95-E904CC0A02E6}"/>
            </a:ext>
          </a:extLst>
        </xdr:cNvPr>
        <xdr:cNvSpPr/>
      </xdr:nvSpPr>
      <xdr:spPr>
        <a:xfrm>
          <a:off x="4127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4734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1316CE7-862D-4C86-8573-640E69762BFE}"/>
            </a:ext>
          </a:extLst>
        </xdr:cNvPr>
        <xdr:cNvSpPr txBox="1"/>
      </xdr:nvSpPr>
      <xdr:spPr>
        <a:xfrm>
          <a:off x="42164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9" name="楕円 188">
          <a:extLst>
            <a:ext uri="{FF2B5EF4-FFF2-40B4-BE49-F238E27FC236}">
              <a16:creationId xmlns:a16="http://schemas.microsoft.com/office/drawing/2014/main" id="{3FAE74D5-ED00-46BD-A7D2-24CD9BFB8472}"/>
            </a:ext>
          </a:extLst>
        </xdr:cNvPr>
        <xdr:cNvSpPr/>
      </xdr:nvSpPr>
      <xdr:spPr>
        <a:xfrm>
          <a:off x="3384550" y="102704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32657</xdr:rowOff>
    </xdr:from>
    <xdr:to>
      <xdr:col>24</xdr:col>
      <xdr:colOff>63500</xdr:colOff>
      <xdr:row>60</xdr:row>
      <xdr:rowOff>34290</xdr:rowOff>
    </xdr:to>
    <xdr:cxnSp macro="">
      <xdr:nvCxnSpPr>
        <xdr:cNvPr id="190" name="直線コネクタ 189">
          <a:extLst>
            <a:ext uri="{FF2B5EF4-FFF2-40B4-BE49-F238E27FC236}">
              <a16:creationId xmlns:a16="http://schemas.microsoft.com/office/drawing/2014/main" id="{36445962-7A05-4C71-8F16-E00F9D86C241}"/>
            </a:ext>
          </a:extLst>
        </xdr:cNvPr>
        <xdr:cNvCxnSpPr/>
      </xdr:nvCxnSpPr>
      <xdr:spPr>
        <a:xfrm flipV="1">
          <a:off x="3425825" y="10319657"/>
          <a:ext cx="7524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1" name="楕円 190">
          <a:extLst>
            <a:ext uri="{FF2B5EF4-FFF2-40B4-BE49-F238E27FC236}">
              <a16:creationId xmlns:a16="http://schemas.microsoft.com/office/drawing/2014/main" id="{2DFABD4F-0065-44E2-95AD-A0D8384D5BE0}"/>
            </a:ext>
          </a:extLst>
        </xdr:cNvPr>
        <xdr:cNvSpPr/>
      </xdr:nvSpPr>
      <xdr:spPr>
        <a:xfrm>
          <a:off x="257175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45720</xdr:rowOff>
    </xdr:to>
    <xdr:cxnSp macro="">
      <xdr:nvCxnSpPr>
        <xdr:cNvPr id="192" name="直線コネクタ 191">
          <a:extLst>
            <a:ext uri="{FF2B5EF4-FFF2-40B4-BE49-F238E27FC236}">
              <a16:creationId xmlns:a16="http://schemas.microsoft.com/office/drawing/2014/main" id="{EB9AA369-E336-4687-A207-DAF297E6727F}"/>
            </a:ext>
          </a:extLst>
        </xdr:cNvPr>
        <xdr:cNvCxnSpPr/>
      </xdr:nvCxnSpPr>
      <xdr:spPr>
        <a:xfrm flipV="1">
          <a:off x="2622550" y="10321290"/>
          <a:ext cx="8032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3" name="楕円 192">
          <a:extLst>
            <a:ext uri="{FF2B5EF4-FFF2-40B4-BE49-F238E27FC236}">
              <a16:creationId xmlns:a16="http://schemas.microsoft.com/office/drawing/2014/main" id="{3D3343A7-465A-4BC2-A8D6-260BB0984956}"/>
            </a:ext>
          </a:extLst>
        </xdr:cNvPr>
        <xdr:cNvSpPr/>
      </xdr:nvSpPr>
      <xdr:spPr>
        <a:xfrm>
          <a:off x="17780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45720</xdr:rowOff>
    </xdr:to>
    <xdr:cxnSp macro="">
      <xdr:nvCxnSpPr>
        <xdr:cNvPr id="194" name="直線コネクタ 193">
          <a:extLst>
            <a:ext uri="{FF2B5EF4-FFF2-40B4-BE49-F238E27FC236}">
              <a16:creationId xmlns:a16="http://schemas.microsoft.com/office/drawing/2014/main" id="{1D862C3E-98F8-4038-8A68-B64188102AE8}"/>
            </a:ext>
          </a:extLst>
        </xdr:cNvPr>
        <xdr:cNvCxnSpPr/>
      </xdr:nvCxnSpPr>
      <xdr:spPr>
        <a:xfrm>
          <a:off x="1828800" y="1032129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5" name="楕円 194">
          <a:extLst>
            <a:ext uri="{FF2B5EF4-FFF2-40B4-BE49-F238E27FC236}">
              <a16:creationId xmlns:a16="http://schemas.microsoft.com/office/drawing/2014/main" id="{66B8EFEA-E935-49F9-8310-E2577C41AF1D}"/>
            </a:ext>
          </a:extLst>
        </xdr:cNvPr>
        <xdr:cNvSpPr/>
      </xdr:nvSpPr>
      <xdr:spPr>
        <a:xfrm>
          <a:off x="984250" y="102802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44087</xdr:rowOff>
    </xdr:to>
    <xdr:cxnSp macro="">
      <xdr:nvCxnSpPr>
        <xdr:cNvPr id="196" name="直線コネクタ 195">
          <a:extLst>
            <a:ext uri="{FF2B5EF4-FFF2-40B4-BE49-F238E27FC236}">
              <a16:creationId xmlns:a16="http://schemas.microsoft.com/office/drawing/2014/main" id="{6BC2B495-5FA3-48BB-B4A1-206CF619921C}"/>
            </a:ext>
          </a:extLst>
        </xdr:cNvPr>
        <xdr:cNvCxnSpPr/>
      </xdr:nvCxnSpPr>
      <xdr:spPr>
        <a:xfrm flipV="1">
          <a:off x="1025525" y="10321290"/>
          <a:ext cx="8032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C1503AC-29E2-41AC-B05F-C324DF460406}"/>
            </a:ext>
          </a:extLst>
        </xdr:cNvPr>
        <xdr:cNvSpPr txBox="1"/>
      </xdr:nvSpPr>
      <xdr:spPr>
        <a:xfrm>
          <a:off x="32391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D13168F-3AE5-4273-B4AB-DBE234D60E08}"/>
            </a:ext>
          </a:extLst>
        </xdr:cNvPr>
        <xdr:cNvSpPr txBox="1"/>
      </xdr:nvSpPr>
      <xdr:spPr>
        <a:xfrm>
          <a:off x="2439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9A00A61-3485-43E5-AEF2-A10328107B07}"/>
            </a:ext>
          </a:extLst>
        </xdr:cNvPr>
        <xdr:cNvSpPr txBox="1"/>
      </xdr:nvSpPr>
      <xdr:spPr>
        <a:xfrm>
          <a:off x="164529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3FC1E34-7581-4AB9-85CF-FE047268ECAA}"/>
            </a:ext>
          </a:extLst>
        </xdr:cNvPr>
        <xdr:cNvSpPr txBox="1"/>
      </xdr:nvSpPr>
      <xdr:spPr>
        <a:xfrm>
          <a:off x="8515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71A2C13-EA5A-4C49-A8D3-68594296800D}"/>
            </a:ext>
          </a:extLst>
        </xdr:cNvPr>
        <xdr:cNvSpPr txBox="1"/>
      </xdr:nvSpPr>
      <xdr:spPr>
        <a:xfrm>
          <a:off x="32391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AD11999-88FC-4DEF-8D5A-2F6F779A1B1B}"/>
            </a:ext>
          </a:extLst>
        </xdr:cNvPr>
        <xdr:cNvSpPr txBox="1"/>
      </xdr:nvSpPr>
      <xdr:spPr>
        <a:xfrm>
          <a:off x="2439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20B5B2A-14F6-4BE1-ACA4-6155E6A46FF9}"/>
            </a:ext>
          </a:extLst>
        </xdr:cNvPr>
        <xdr:cNvSpPr txBox="1"/>
      </xdr:nvSpPr>
      <xdr:spPr>
        <a:xfrm>
          <a:off x="164529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D84121E-610D-4E2E-9F36-F0F525816C5B}"/>
            </a:ext>
          </a:extLst>
        </xdr:cNvPr>
        <xdr:cNvSpPr txBox="1"/>
      </xdr:nvSpPr>
      <xdr:spPr>
        <a:xfrm>
          <a:off x="8515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BE9005A-F62C-45B3-B1E6-012BE9531332}"/>
            </a:ext>
          </a:extLst>
        </xdr:cNvPr>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E9A84A8-2459-4ADA-AC9D-37402FB28B7E}"/>
            </a:ext>
          </a:extLst>
        </xdr:cNvPr>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811B693-B6ED-4881-BB67-A554F0A5B8B4}"/>
            </a:ext>
          </a:extLst>
        </xdr:cNvPr>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3B5CCCF-110A-45F4-94AA-3C33776C9634}"/>
            </a:ext>
          </a:extLst>
        </xdr:cNvPr>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D980F28-3C86-42C9-B432-40D5C77DBCB1}"/>
            </a:ext>
          </a:extLst>
        </xdr:cNvPr>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637792C-C840-4121-BF77-D29235F8571D}"/>
            </a:ext>
          </a:extLst>
        </xdr:cNvPr>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242FF64-C20A-4566-B808-C561CA181D27}"/>
            </a:ext>
          </a:extLst>
        </xdr:cNvPr>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896DD1D-5543-468A-93B7-CFC5B34CD58C}"/>
            </a:ext>
          </a:extLst>
        </xdr:cNvPr>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225D681-719F-4EF7-903F-2D50DF37DF8A}"/>
            </a:ext>
          </a:extLst>
        </xdr:cNvPr>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E331BC7-84A3-44F5-A26C-3D7504634152}"/>
            </a:ext>
          </a:extLst>
        </xdr:cNvPr>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96DAED8-1299-43BF-ABE6-F98D7B5BC508}"/>
            </a:ext>
          </a:extLst>
        </xdr:cNvPr>
        <xdr:cNvCxnSpPr/>
      </xdr:nvCxnSpPr>
      <xdr:spPr>
        <a:xfrm>
          <a:off x="595630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074847D-DAEC-460F-ACF0-F96F442FBDF7}"/>
            </a:ext>
          </a:extLst>
        </xdr:cNvPr>
        <xdr:cNvSpPr txBox="1"/>
      </xdr:nvSpPr>
      <xdr:spPr>
        <a:xfrm>
          <a:off x="572656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4EA0DA8-CF80-4B1E-BD30-D3CA329522C0}"/>
            </a:ext>
          </a:extLst>
        </xdr:cNvPr>
        <xdr:cNvCxnSpPr/>
      </xdr:nvCxnSpPr>
      <xdr:spPr>
        <a:xfrm>
          <a:off x="595630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8E79D0B-8251-40C2-B588-061D427674C7}"/>
            </a:ext>
          </a:extLst>
        </xdr:cNvPr>
        <xdr:cNvSpPr txBox="1"/>
      </xdr:nvSpPr>
      <xdr:spPr>
        <a:xfrm>
          <a:off x="541803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CDFF32E-1424-481E-A26E-89E564DA6994}"/>
            </a:ext>
          </a:extLst>
        </xdr:cNvPr>
        <xdr:cNvCxnSpPr/>
      </xdr:nvCxnSpPr>
      <xdr:spPr>
        <a:xfrm>
          <a:off x="595630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D3B6668-13E9-4BE5-8DC3-AF7AA3313E30}"/>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C97CADE-E098-465F-B84B-4FAB2346A073}"/>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A4B885F6-B7B5-4705-8CAB-02B3F151AE33}"/>
            </a:ext>
          </a:extLst>
        </xdr:cNvPr>
        <xdr:cNvSpPr txBox="1"/>
      </xdr:nvSpPr>
      <xdr:spPr>
        <a:xfrm>
          <a:off x="541803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AF596B0-8F5D-4CA1-BB67-EFE9C052D435}"/>
            </a:ext>
          </a:extLst>
        </xdr:cNvPr>
        <xdr:cNvCxnSpPr/>
      </xdr:nvCxnSpPr>
      <xdr:spPr>
        <a:xfrm>
          <a:off x="5956300" y="952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F8B2D92-81BF-4025-A929-DB7B3D451943}"/>
            </a:ext>
          </a:extLst>
        </xdr:cNvPr>
        <xdr:cNvSpPr txBox="1"/>
      </xdr:nvSpPr>
      <xdr:spPr>
        <a:xfrm>
          <a:off x="532787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17E8FAA-CED0-49F4-8324-BED6E8EAE222}"/>
            </a:ext>
          </a:extLst>
        </xdr:cNvPr>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AB5DF07-8C5A-4624-A023-432A4C977143}"/>
            </a:ext>
          </a:extLst>
        </xdr:cNvPr>
        <xdr:cNvSpPr txBox="1"/>
      </xdr:nvSpPr>
      <xdr:spPr>
        <a:xfrm>
          <a:off x="532787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6CA7D7C-5EEE-4819-BEFD-55A188E26FF7}"/>
            </a:ext>
          </a:extLst>
        </xdr:cNvPr>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B71C84A4-616D-4FC2-B8B6-803FA488C8A5}"/>
            </a:ext>
          </a:extLst>
        </xdr:cNvPr>
        <xdr:cNvCxnSpPr/>
      </xdr:nvCxnSpPr>
      <xdr:spPr>
        <a:xfrm flipV="1">
          <a:off x="942911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4EA0AF53-6EA2-409E-A75D-96CE88D17C04}"/>
            </a:ext>
          </a:extLst>
        </xdr:cNvPr>
        <xdr:cNvSpPr txBox="1"/>
      </xdr:nvSpPr>
      <xdr:spPr>
        <a:xfrm>
          <a:off x="946785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46851F76-4250-43E4-BCDF-AC9DBACB46EC}"/>
            </a:ext>
          </a:extLst>
        </xdr:cNvPr>
        <xdr:cNvCxnSpPr/>
      </xdr:nvCxnSpPr>
      <xdr:spPr>
        <a:xfrm>
          <a:off x="9359900" y="11031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EF24E88-E88C-4CD2-A1E2-A91E046471ED}"/>
            </a:ext>
          </a:extLst>
        </xdr:cNvPr>
        <xdr:cNvSpPr txBox="1"/>
      </xdr:nvSpPr>
      <xdr:spPr>
        <a:xfrm>
          <a:off x="946785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1E515D82-40AD-4247-B066-AEB78E05736D}"/>
            </a:ext>
          </a:extLst>
        </xdr:cNvPr>
        <xdr:cNvCxnSpPr/>
      </xdr:nvCxnSpPr>
      <xdr:spPr>
        <a:xfrm>
          <a:off x="9359900" y="9585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6B785EC-4339-4457-A8DC-F488D2EF37F1}"/>
            </a:ext>
          </a:extLst>
        </xdr:cNvPr>
        <xdr:cNvSpPr txBox="1"/>
      </xdr:nvSpPr>
      <xdr:spPr>
        <a:xfrm>
          <a:off x="946785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FE3A26AA-BCED-4E7A-B5AF-FFF528243D93}"/>
            </a:ext>
          </a:extLst>
        </xdr:cNvPr>
        <xdr:cNvSpPr/>
      </xdr:nvSpPr>
      <xdr:spPr>
        <a:xfrm>
          <a:off x="9398000" y="107295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25D5502C-D9AD-4F66-B272-161AAC1BE160}"/>
            </a:ext>
          </a:extLst>
        </xdr:cNvPr>
        <xdr:cNvSpPr/>
      </xdr:nvSpPr>
      <xdr:spPr>
        <a:xfrm>
          <a:off x="86360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A923C3DB-EB9D-46FF-85AF-E15BBE229791}"/>
            </a:ext>
          </a:extLst>
        </xdr:cNvPr>
        <xdr:cNvSpPr/>
      </xdr:nvSpPr>
      <xdr:spPr>
        <a:xfrm>
          <a:off x="7842250" y="107259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C7AE2507-4959-4629-9743-6A77F193BDD9}"/>
            </a:ext>
          </a:extLst>
        </xdr:cNvPr>
        <xdr:cNvSpPr/>
      </xdr:nvSpPr>
      <xdr:spPr>
        <a:xfrm>
          <a:off x="702945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6E1C759D-0CDA-43A6-B250-F2D8DA48291A}"/>
            </a:ext>
          </a:extLst>
        </xdr:cNvPr>
        <xdr:cNvSpPr/>
      </xdr:nvSpPr>
      <xdr:spPr>
        <a:xfrm>
          <a:off x="62357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C82C755-608C-4A3B-93EB-BD9D27D0469B}"/>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48DD36-AA65-4357-84ED-48A115B2E47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3CDD15-2417-4DB6-989F-C753A9A345E4}"/>
            </a:ext>
          </a:extLst>
        </xdr:cNvPr>
        <xdr:cNvSpPr txBox="1"/>
      </xdr:nvSpPr>
      <xdr:spPr>
        <a:xfrm>
          <a:off x="771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665E96E-E996-4DBE-86AD-86C9DC22D50A}"/>
            </a:ext>
          </a:extLst>
        </xdr:cNvPr>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AE0F97C-9FD6-478D-8565-C4347C906A3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166477</xdr:rowOff>
    </xdr:from>
    <xdr:to>
      <xdr:col>55</xdr:col>
      <xdr:colOff>50800</xdr:colOff>
      <xdr:row>63</xdr:row>
      <xdr:rowOff>96627</xdr:rowOff>
    </xdr:to>
    <xdr:sp macro="" textlink="">
      <xdr:nvSpPr>
        <xdr:cNvPr id="244" name="楕円 243">
          <a:extLst>
            <a:ext uri="{FF2B5EF4-FFF2-40B4-BE49-F238E27FC236}">
              <a16:creationId xmlns:a16="http://schemas.microsoft.com/office/drawing/2014/main" id="{13C474D8-DA00-43AF-BE2A-8E63DEA8FF45}"/>
            </a:ext>
          </a:extLst>
        </xdr:cNvPr>
        <xdr:cNvSpPr/>
      </xdr:nvSpPr>
      <xdr:spPr>
        <a:xfrm>
          <a:off x="9398000" y="107963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144904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6EEB48DA-0E8A-4CE5-8EC1-19FEC9F29910}"/>
            </a:ext>
          </a:extLst>
        </xdr:cNvPr>
        <xdr:cNvSpPr txBox="1"/>
      </xdr:nvSpPr>
      <xdr:spPr>
        <a:xfrm>
          <a:off x="9467850" y="1077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5604</xdr:rowOff>
    </xdr:from>
    <xdr:to>
      <xdr:col>50</xdr:col>
      <xdr:colOff>165100</xdr:colOff>
      <xdr:row>63</xdr:row>
      <xdr:rowOff>107204</xdr:rowOff>
    </xdr:to>
    <xdr:sp macro="" textlink="">
      <xdr:nvSpPr>
        <xdr:cNvPr id="246" name="楕円 245">
          <a:extLst>
            <a:ext uri="{FF2B5EF4-FFF2-40B4-BE49-F238E27FC236}">
              <a16:creationId xmlns:a16="http://schemas.microsoft.com/office/drawing/2014/main" id="{873F08EC-BA3B-42E7-B511-CCEBF24D0F23}"/>
            </a:ext>
          </a:extLst>
        </xdr:cNvPr>
        <xdr:cNvSpPr/>
      </xdr:nvSpPr>
      <xdr:spPr>
        <a:xfrm>
          <a:off x="8636000" y="1080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45827</xdr:rowOff>
    </xdr:from>
    <xdr:to>
      <xdr:col>55</xdr:col>
      <xdr:colOff>0</xdr:colOff>
      <xdr:row>63</xdr:row>
      <xdr:rowOff>56404</xdr:rowOff>
    </xdr:to>
    <xdr:cxnSp macro="">
      <xdr:nvCxnSpPr>
        <xdr:cNvPr id="247" name="直線コネクタ 246">
          <a:extLst>
            <a:ext uri="{FF2B5EF4-FFF2-40B4-BE49-F238E27FC236}">
              <a16:creationId xmlns:a16="http://schemas.microsoft.com/office/drawing/2014/main" id="{CACCE80F-3388-42B0-9E64-B4272CD9A1A5}"/>
            </a:ext>
          </a:extLst>
        </xdr:cNvPr>
        <xdr:cNvCxnSpPr/>
      </xdr:nvCxnSpPr>
      <xdr:spPr>
        <a:xfrm flipV="1">
          <a:off x="8686800" y="10847177"/>
          <a:ext cx="74295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17156</xdr:rowOff>
    </xdr:from>
    <xdr:to>
      <xdr:col>46</xdr:col>
      <xdr:colOff>38100</xdr:colOff>
      <xdr:row>63</xdr:row>
      <xdr:rowOff>118756</xdr:rowOff>
    </xdr:to>
    <xdr:sp macro="" textlink="">
      <xdr:nvSpPr>
        <xdr:cNvPr id="248" name="楕円 247">
          <a:extLst>
            <a:ext uri="{FF2B5EF4-FFF2-40B4-BE49-F238E27FC236}">
              <a16:creationId xmlns:a16="http://schemas.microsoft.com/office/drawing/2014/main" id="{95C0F2BA-F8C2-4568-8964-22D3AE7321D8}"/>
            </a:ext>
          </a:extLst>
        </xdr:cNvPr>
        <xdr:cNvSpPr/>
      </xdr:nvSpPr>
      <xdr:spPr>
        <a:xfrm>
          <a:off x="7842250" y="108185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56404</xdr:rowOff>
    </xdr:from>
    <xdr:to>
      <xdr:col>50</xdr:col>
      <xdr:colOff>114300</xdr:colOff>
      <xdr:row>63</xdr:row>
      <xdr:rowOff>67956</xdr:rowOff>
    </xdr:to>
    <xdr:cxnSp macro="">
      <xdr:nvCxnSpPr>
        <xdr:cNvPr id="249" name="直線コネクタ 248">
          <a:extLst>
            <a:ext uri="{FF2B5EF4-FFF2-40B4-BE49-F238E27FC236}">
              <a16:creationId xmlns:a16="http://schemas.microsoft.com/office/drawing/2014/main" id="{BE65AF61-8C08-4BB9-B1DA-76D8A0B349FC}"/>
            </a:ext>
          </a:extLst>
        </xdr:cNvPr>
        <xdr:cNvCxnSpPr/>
      </xdr:nvCxnSpPr>
      <xdr:spPr>
        <a:xfrm flipV="1">
          <a:off x="7883525" y="10857754"/>
          <a:ext cx="803275" cy="1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22537</xdr:rowOff>
    </xdr:from>
    <xdr:to>
      <xdr:col>41</xdr:col>
      <xdr:colOff>101600</xdr:colOff>
      <xdr:row>63</xdr:row>
      <xdr:rowOff>124137</xdr:rowOff>
    </xdr:to>
    <xdr:sp macro="" textlink="">
      <xdr:nvSpPr>
        <xdr:cNvPr id="250" name="楕円 249">
          <a:extLst>
            <a:ext uri="{FF2B5EF4-FFF2-40B4-BE49-F238E27FC236}">
              <a16:creationId xmlns:a16="http://schemas.microsoft.com/office/drawing/2014/main" id="{63305E8E-F74A-4B8C-9714-58610C093DCB}"/>
            </a:ext>
          </a:extLst>
        </xdr:cNvPr>
        <xdr:cNvSpPr/>
      </xdr:nvSpPr>
      <xdr:spPr>
        <a:xfrm>
          <a:off x="7029450" y="1082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67956</xdr:rowOff>
    </xdr:from>
    <xdr:to>
      <xdr:col>45</xdr:col>
      <xdr:colOff>177800</xdr:colOff>
      <xdr:row>63</xdr:row>
      <xdr:rowOff>73337</xdr:rowOff>
    </xdr:to>
    <xdr:cxnSp macro="">
      <xdr:nvCxnSpPr>
        <xdr:cNvPr id="251" name="直線コネクタ 250">
          <a:extLst>
            <a:ext uri="{FF2B5EF4-FFF2-40B4-BE49-F238E27FC236}">
              <a16:creationId xmlns:a16="http://schemas.microsoft.com/office/drawing/2014/main" id="{F73C8516-0B93-4B50-BD48-A1C6E9575D1C}"/>
            </a:ext>
          </a:extLst>
        </xdr:cNvPr>
        <xdr:cNvCxnSpPr/>
      </xdr:nvCxnSpPr>
      <xdr:spPr>
        <a:xfrm flipV="1">
          <a:off x="7080250" y="10869306"/>
          <a:ext cx="803275"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32526</xdr:rowOff>
    </xdr:from>
    <xdr:to>
      <xdr:col>36</xdr:col>
      <xdr:colOff>165100</xdr:colOff>
      <xdr:row>63</xdr:row>
      <xdr:rowOff>134126</xdr:rowOff>
    </xdr:to>
    <xdr:sp macro="" textlink="">
      <xdr:nvSpPr>
        <xdr:cNvPr id="252" name="楕円 251">
          <a:extLst>
            <a:ext uri="{FF2B5EF4-FFF2-40B4-BE49-F238E27FC236}">
              <a16:creationId xmlns:a16="http://schemas.microsoft.com/office/drawing/2014/main" id="{0E7227C0-A7A5-407B-8F56-CAC5841AFA58}"/>
            </a:ext>
          </a:extLst>
        </xdr:cNvPr>
        <xdr:cNvSpPr/>
      </xdr:nvSpPr>
      <xdr:spPr>
        <a:xfrm>
          <a:off x="6235700" y="108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73337</xdr:rowOff>
    </xdr:from>
    <xdr:to>
      <xdr:col>41</xdr:col>
      <xdr:colOff>50800</xdr:colOff>
      <xdr:row>63</xdr:row>
      <xdr:rowOff>83326</xdr:rowOff>
    </xdr:to>
    <xdr:cxnSp macro="">
      <xdr:nvCxnSpPr>
        <xdr:cNvPr id="253" name="直線コネクタ 252">
          <a:extLst>
            <a:ext uri="{FF2B5EF4-FFF2-40B4-BE49-F238E27FC236}">
              <a16:creationId xmlns:a16="http://schemas.microsoft.com/office/drawing/2014/main" id="{A3F8DEEC-F9F2-4684-BF7E-40B10FD60365}"/>
            </a:ext>
          </a:extLst>
        </xdr:cNvPr>
        <xdr:cNvCxnSpPr/>
      </xdr:nvCxnSpPr>
      <xdr:spPr>
        <a:xfrm flipV="1">
          <a:off x="6286500" y="10874687"/>
          <a:ext cx="79375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F1BB647-A6A5-45BD-B17B-2E80674988D8}"/>
            </a:ext>
          </a:extLst>
        </xdr:cNvPr>
        <xdr:cNvSpPr txBox="1"/>
      </xdr:nvSpPr>
      <xdr:spPr>
        <a:xfrm>
          <a:off x="8403170"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98B713CA-CA42-4AC0-B866-C66C0D59B747}"/>
            </a:ext>
          </a:extLst>
        </xdr:cNvPr>
        <xdr:cNvSpPr txBox="1"/>
      </xdr:nvSpPr>
      <xdr:spPr>
        <a:xfrm>
          <a:off x="76125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7EFBBB9-6799-45DD-8105-A8FD81305437}"/>
            </a:ext>
          </a:extLst>
        </xdr:cNvPr>
        <xdr:cNvSpPr txBox="1"/>
      </xdr:nvSpPr>
      <xdr:spPr>
        <a:xfrm>
          <a:off x="681884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744562C-CD31-4CA4-BD69-818B7F08019A}"/>
            </a:ext>
          </a:extLst>
        </xdr:cNvPr>
        <xdr:cNvSpPr txBox="1"/>
      </xdr:nvSpPr>
      <xdr:spPr>
        <a:xfrm>
          <a:off x="600604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98331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ADDA7E0-2059-47C4-AA15-D2E4C9795143}"/>
            </a:ext>
          </a:extLst>
        </xdr:cNvPr>
        <xdr:cNvSpPr txBox="1"/>
      </xdr:nvSpPr>
      <xdr:spPr>
        <a:xfrm>
          <a:off x="8403170" y="1089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109883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5F90FBB-4764-4758-9468-17CBBDF6EBDF}"/>
            </a:ext>
          </a:extLst>
        </xdr:cNvPr>
        <xdr:cNvSpPr txBox="1"/>
      </xdr:nvSpPr>
      <xdr:spPr>
        <a:xfrm>
          <a:off x="7612595" y="109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115264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11AFDBD-F3E9-4DD1-89D7-4CA692721365}"/>
            </a:ext>
          </a:extLst>
        </xdr:cNvPr>
        <xdr:cNvSpPr txBox="1"/>
      </xdr:nvSpPr>
      <xdr:spPr>
        <a:xfrm>
          <a:off x="6818845" y="1091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125253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393A4C37-D5E6-429E-AFA4-C28D0C4FB4F6}"/>
            </a:ext>
          </a:extLst>
        </xdr:cNvPr>
        <xdr:cNvSpPr txBox="1"/>
      </xdr:nvSpPr>
      <xdr:spPr>
        <a:xfrm>
          <a:off x="6006045" y="1092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D38DBCE-0CAA-492D-80E0-DEA154115FCC}"/>
            </a:ext>
          </a:extLst>
        </xdr:cNvPr>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D66C8E3-7895-44FE-8CEC-CDEBF0899A16}"/>
            </a:ext>
          </a:extLst>
        </xdr:cNvPr>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AB3E59D-609E-4174-A5EA-F76CEE2D2892}"/>
            </a:ext>
          </a:extLst>
        </xdr:cNvPr>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C7F2671-8F9C-496B-832C-D9D9D21B8567}"/>
            </a:ext>
          </a:extLst>
        </xdr:cNvPr>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7772250-7563-4CC9-B076-CCA8013B5DA6}"/>
            </a:ext>
          </a:extLst>
        </xdr:cNvPr>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78451E1-0005-48EA-A1D6-D83798A84FF3}"/>
            </a:ext>
          </a:extLst>
        </xdr:cNvPr>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22B7359-53EA-479C-A8D9-3AFC7B6C2674}"/>
            </a:ext>
          </a:extLst>
        </xdr:cNvPr>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15BC063-3B52-4DA4-A9BF-66FEFE86885A}"/>
            </a:ext>
          </a:extLst>
        </xdr:cNvPr>
        <xdr:cNvSpPr/>
      </xdr:nvSpPr>
      <xdr:spPr>
        <a:xfrm>
          <a:off x="6858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9C8810F-294B-4190-95CE-811AF0875712}"/>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5440CB4-52C7-4540-84F5-C5300492F74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B95A530-E9B7-42C7-89A2-BBECB8614D8F}"/>
            </a:ext>
          </a:extLst>
        </xdr:cNvPr>
        <xdr:cNvSpPr txBox="1"/>
      </xdr:nvSpPr>
      <xdr:spPr>
        <a:xfrm>
          <a:off x="2757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786975FE-37D2-417F-8547-8608BEB44619}"/>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57079FC9-B29E-474F-A941-758187DADF27}"/>
            </a:ext>
          </a:extLst>
        </xdr:cNvPr>
        <xdr:cNvSpPr txBox="1"/>
      </xdr:nvSpPr>
      <xdr:spPr>
        <a:xfrm>
          <a:off x="27577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412539E-F29A-43DD-9498-67F0E512654F}"/>
            </a:ext>
          </a:extLst>
        </xdr:cNvPr>
        <xdr:cNvCxnSpPr/>
      </xdr:nvCxnSpPr>
      <xdr:spPr>
        <a:xfrm>
          <a:off x="685800" y="1432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54B7F7A8-5125-4190-9220-4E10034121CB}"/>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5E48B9A2-8CD5-4BEC-B66F-AFEB2E0AF80E}"/>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FD3AA37-9144-4B98-89A9-E5D26CC0E4C0}"/>
            </a:ext>
          </a:extLst>
        </xdr:cNvPr>
        <xdr:cNvSpPr txBox="1"/>
      </xdr:nvSpPr>
      <xdr:spPr>
        <a:xfrm>
          <a:off x="33989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9F1F3AB-DFC7-4AC3-A2EC-E33CFED6F83B}"/>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78E186C-CB1D-4705-831B-5C6F2B31A417}"/>
            </a:ext>
          </a:extLst>
        </xdr:cNvPr>
        <xdr:cNvSpPr txBox="1"/>
      </xdr:nvSpPr>
      <xdr:spPr>
        <a:xfrm>
          <a:off x="33989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68CD4ED-C399-4D9A-BAB9-0162EE5CE331}"/>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58DA6458-520B-414E-B8B4-C8DA6585F052}"/>
            </a:ext>
          </a:extLst>
        </xdr:cNvPr>
        <xdr:cNvSpPr txBox="1"/>
      </xdr:nvSpPr>
      <xdr:spPr>
        <a:xfrm>
          <a:off x="33989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9FE0FBB2-271B-4777-A265-8B3047A1E53F}"/>
            </a:ext>
          </a:extLst>
        </xdr:cNvPr>
        <xdr:cNvSpPr/>
      </xdr:nvSpPr>
      <xdr:spPr>
        <a:xfrm>
          <a:off x="6858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A9786002-ACE1-4480-A480-914B21A8C273}"/>
            </a:ext>
          </a:extLst>
        </xdr:cNvPr>
        <xdr:cNvCxnSpPr/>
      </xdr:nvCxnSpPr>
      <xdr:spPr>
        <a:xfrm flipV="1">
          <a:off x="41776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AE719053-3E80-4A87-AB64-9C26D584793C}"/>
            </a:ext>
          </a:extLst>
        </xdr:cNvPr>
        <xdr:cNvSpPr txBox="1"/>
      </xdr:nvSpPr>
      <xdr:spPr>
        <a:xfrm>
          <a:off x="421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3A1E041F-C1D7-4317-A101-89A833C1CA4B}"/>
            </a:ext>
          </a:extLst>
        </xdr:cNvPr>
        <xdr:cNvCxnSpPr/>
      </xdr:nvCxnSpPr>
      <xdr:spPr>
        <a:xfrm>
          <a:off x="4108450" y="14782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E2C0D4C-B63A-460D-A33C-19005FA9CFCE}"/>
            </a:ext>
          </a:extLst>
        </xdr:cNvPr>
        <xdr:cNvSpPr txBox="1"/>
      </xdr:nvSpPr>
      <xdr:spPr>
        <a:xfrm>
          <a:off x="42164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CBBCC32B-AEC4-4274-B9DF-C00BBDB3DFAA}"/>
            </a:ext>
          </a:extLst>
        </xdr:cNvPr>
        <xdr:cNvCxnSpPr/>
      </xdr:nvCxnSpPr>
      <xdr:spPr>
        <a:xfrm>
          <a:off x="4108450" y="13591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784ADF82-9982-4583-8E7F-F55B9D49E420}"/>
            </a:ext>
          </a:extLst>
        </xdr:cNvPr>
        <xdr:cNvSpPr txBox="1"/>
      </xdr:nvSpPr>
      <xdr:spPr>
        <a:xfrm>
          <a:off x="42164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A431CB1E-4A35-4260-9B62-DCC4829C6D59}"/>
            </a:ext>
          </a:extLst>
        </xdr:cNvPr>
        <xdr:cNvSpPr/>
      </xdr:nvSpPr>
      <xdr:spPr>
        <a:xfrm>
          <a:off x="4127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34E72F72-049B-4826-A446-0573094F8E80}"/>
            </a:ext>
          </a:extLst>
        </xdr:cNvPr>
        <xdr:cNvSpPr/>
      </xdr:nvSpPr>
      <xdr:spPr>
        <a:xfrm>
          <a:off x="3384550" y="140964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CBFDB3E0-A0BF-4EC2-AFA1-7D280002854D}"/>
            </a:ext>
          </a:extLst>
        </xdr:cNvPr>
        <xdr:cNvSpPr/>
      </xdr:nvSpPr>
      <xdr:spPr>
        <a:xfrm>
          <a:off x="257175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848FED10-A531-4AD7-8ABB-3B6F60307B62}"/>
            </a:ext>
          </a:extLst>
        </xdr:cNvPr>
        <xdr:cNvSpPr/>
      </xdr:nvSpPr>
      <xdr:spPr>
        <a:xfrm>
          <a:off x="17780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82B7673-AC13-4075-9CEC-47305C37AC75}"/>
            </a:ext>
          </a:extLst>
        </xdr:cNvPr>
        <xdr:cNvSpPr/>
      </xdr:nvSpPr>
      <xdr:spPr>
        <a:xfrm>
          <a:off x="984250" y="140141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341A3BC-967F-4EC0-A313-FB0E725C72F6}"/>
            </a:ext>
          </a:extLst>
        </xdr:cNvPr>
        <xdr:cNvSpPr txBox="1"/>
      </xdr:nvSpPr>
      <xdr:spPr>
        <a:xfrm>
          <a:off x="4006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256D94D-B102-475C-91C1-5CD11A204CAF}"/>
            </a:ext>
          </a:extLst>
        </xdr:cNvPr>
        <xdr:cNvSpPr txBox="1"/>
      </xdr:nvSpPr>
      <xdr:spPr>
        <a:xfrm>
          <a:off x="32543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7D66811-CA16-42E5-ACBD-0E5427DD10D4}"/>
            </a:ext>
          </a:extLst>
        </xdr:cNvPr>
        <xdr:cNvSpPr txBox="1"/>
      </xdr:nvSpPr>
      <xdr:spPr>
        <a:xfrm>
          <a:off x="24511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29B63B4-171E-485D-B718-C790CEAD625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800E66-ADC5-454E-A3E6-020E396CAE5C}"/>
            </a:ext>
          </a:extLst>
        </xdr:cNvPr>
        <xdr:cNvSpPr txBox="1"/>
      </xdr:nvSpPr>
      <xdr:spPr>
        <a:xfrm>
          <a:off x="854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300" name="楕円 299">
          <a:extLst>
            <a:ext uri="{FF2B5EF4-FFF2-40B4-BE49-F238E27FC236}">
              <a16:creationId xmlns:a16="http://schemas.microsoft.com/office/drawing/2014/main" id="{4656F411-B268-4392-A014-1976FE74C12F}"/>
            </a:ext>
          </a:extLst>
        </xdr:cNvPr>
        <xdr:cNvSpPr/>
      </xdr:nvSpPr>
      <xdr:spPr>
        <a:xfrm>
          <a:off x="412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158766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E4677664-ED76-4C17-BD1E-FB9FFF2EBDA2}"/>
            </a:ext>
          </a:extLst>
        </xdr:cNvPr>
        <xdr:cNvSpPr txBox="1"/>
      </xdr:nvSpPr>
      <xdr:spPr>
        <a:xfrm>
          <a:off x="42164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97028</xdr:rowOff>
    </xdr:from>
    <xdr:to>
      <xdr:col>20</xdr:col>
      <xdr:colOff>38100</xdr:colOff>
      <xdr:row>82</xdr:row>
      <xdr:rowOff>27178</xdr:rowOff>
    </xdr:to>
    <xdr:sp macro="" textlink="">
      <xdr:nvSpPr>
        <xdr:cNvPr id="302" name="楕円 301">
          <a:extLst>
            <a:ext uri="{FF2B5EF4-FFF2-40B4-BE49-F238E27FC236}">
              <a16:creationId xmlns:a16="http://schemas.microsoft.com/office/drawing/2014/main" id="{FCDDFF9E-B6DD-4414-A61B-3DC2893B942B}"/>
            </a:ext>
          </a:extLst>
        </xdr:cNvPr>
        <xdr:cNvSpPr/>
      </xdr:nvSpPr>
      <xdr:spPr>
        <a:xfrm>
          <a:off x="3384550" y="139844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147828</xdr:rowOff>
    </xdr:from>
    <xdr:to>
      <xdr:col>24</xdr:col>
      <xdr:colOff>63500</xdr:colOff>
      <xdr:row>82</xdr:row>
      <xdr:rowOff>15239</xdr:rowOff>
    </xdr:to>
    <xdr:cxnSp macro="">
      <xdr:nvCxnSpPr>
        <xdr:cNvPr id="303" name="直線コネクタ 302">
          <a:extLst>
            <a:ext uri="{FF2B5EF4-FFF2-40B4-BE49-F238E27FC236}">
              <a16:creationId xmlns:a16="http://schemas.microsoft.com/office/drawing/2014/main" id="{DE4240C5-0429-438B-A1EA-16B66148717D}"/>
            </a:ext>
          </a:extLst>
        </xdr:cNvPr>
        <xdr:cNvCxnSpPr/>
      </xdr:nvCxnSpPr>
      <xdr:spPr>
        <a:xfrm>
          <a:off x="3425825" y="14035278"/>
          <a:ext cx="752475"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46737</xdr:rowOff>
    </xdr:from>
    <xdr:to>
      <xdr:col>15</xdr:col>
      <xdr:colOff>101600</xdr:colOff>
      <xdr:row>81</xdr:row>
      <xdr:rowOff>148337</xdr:rowOff>
    </xdr:to>
    <xdr:sp macro="" textlink="">
      <xdr:nvSpPr>
        <xdr:cNvPr id="304" name="楕円 303">
          <a:extLst>
            <a:ext uri="{FF2B5EF4-FFF2-40B4-BE49-F238E27FC236}">
              <a16:creationId xmlns:a16="http://schemas.microsoft.com/office/drawing/2014/main" id="{B1A4F8F9-3FC6-4528-9C20-4A718DA9D17B}"/>
            </a:ext>
          </a:extLst>
        </xdr:cNvPr>
        <xdr:cNvSpPr/>
      </xdr:nvSpPr>
      <xdr:spPr>
        <a:xfrm>
          <a:off x="257175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97537</xdr:rowOff>
    </xdr:from>
    <xdr:to>
      <xdr:col>19</xdr:col>
      <xdr:colOff>177800</xdr:colOff>
      <xdr:row>81</xdr:row>
      <xdr:rowOff>147828</xdr:rowOff>
    </xdr:to>
    <xdr:cxnSp macro="">
      <xdr:nvCxnSpPr>
        <xdr:cNvPr id="305" name="直線コネクタ 304">
          <a:extLst>
            <a:ext uri="{FF2B5EF4-FFF2-40B4-BE49-F238E27FC236}">
              <a16:creationId xmlns:a16="http://schemas.microsoft.com/office/drawing/2014/main" id="{CC93AFE8-F75F-4B52-9E28-41AA4D2EEF51}"/>
            </a:ext>
          </a:extLst>
        </xdr:cNvPr>
        <xdr:cNvCxnSpPr/>
      </xdr:nvCxnSpPr>
      <xdr:spPr>
        <a:xfrm>
          <a:off x="2622550" y="13984987"/>
          <a:ext cx="803275"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158750</xdr:rowOff>
    </xdr:from>
    <xdr:to>
      <xdr:col>10</xdr:col>
      <xdr:colOff>165100</xdr:colOff>
      <xdr:row>81</xdr:row>
      <xdr:rowOff>88900</xdr:rowOff>
    </xdr:to>
    <xdr:sp macro="" textlink="">
      <xdr:nvSpPr>
        <xdr:cNvPr id="306" name="楕円 305">
          <a:extLst>
            <a:ext uri="{FF2B5EF4-FFF2-40B4-BE49-F238E27FC236}">
              <a16:creationId xmlns:a16="http://schemas.microsoft.com/office/drawing/2014/main" id="{0167EA85-9A1C-4865-A890-1A76C8A50FB1}"/>
            </a:ext>
          </a:extLst>
        </xdr:cNvPr>
        <xdr:cNvSpPr/>
      </xdr:nvSpPr>
      <xdr:spPr>
        <a:xfrm>
          <a:off x="17780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38100</xdr:rowOff>
    </xdr:from>
    <xdr:to>
      <xdr:col>15</xdr:col>
      <xdr:colOff>50800</xdr:colOff>
      <xdr:row>81</xdr:row>
      <xdr:rowOff>97537</xdr:rowOff>
    </xdr:to>
    <xdr:cxnSp macro="">
      <xdr:nvCxnSpPr>
        <xdr:cNvPr id="307" name="直線コネクタ 306">
          <a:extLst>
            <a:ext uri="{FF2B5EF4-FFF2-40B4-BE49-F238E27FC236}">
              <a16:creationId xmlns:a16="http://schemas.microsoft.com/office/drawing/2014/main" id="{DA919F4C-C150-4967-88D3-E7AFABBD8779}"/>
            </a:ext>
          </a:extLst>
        </xdr:cNvPr>
        <xdr:cNvCxnSpPr/>
      </xdr:nvCxnSpPr>
      <xdr:spPr>
        <a:xfrm>
          <a:off x="1828800" y="13925550"/>
          <a:ext cx="79375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131318</xdr:rowOff>
    </xdr:from>
    <xdr:to>
      <xdr:col>6</xdr:col>
      <xdr:colOff>38100</xdr:colOff>
      <xdr:row>81</xdr:row>
      <xdr:rowOff>61468</xdr:rowOff>
    </xdr:to>
    <xdr:sp macro="" textlink="">
      <xdr:nvSpPr>
        <xdr:cNvPr id="308" name="楕円 307">
          <a:extLst>
            <a:ext uri="{FF2B5EF4-FFF2-40B4-BE49-F238E27FC236}">
              <a16:creationId xmlns:a16="http://schemas.microsoft.com/office/drawing/2014/main" id="{F345086A-343B-45C3-85DD-0DFF5A3DE40C}"/>
            </a:ext>
          </a:extLst>
        </xdr:cNvPr>
        <xdr:cNvSpPr/>
      </xdr:nvSpPr>
      <xdr:spPr>
        <a:xfrm>
          <a:off x="984250" y="138473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xdr:rowOff>
    </xdr:from>
    <xdr:to>
      <xdr:col>10</xdr:col>
      <xdr:colOff>114300</xdr:colOff>
      <xdr:row>81</xdr:row>
      <xdr:rowOff>38100</xdr:rowOff>
    </xdr:to>
    <xdr:cxnSp macro="">
      <xdr:nvCxnSpPr>
        <xdr:cNvPr id="309" name="直線コネクタ 308">
          <a:extLst>
            <a:ext uri="{FF2B5EF4-FFF2-40B4-BE49-F238E27FC236}">
              <a16:creationId xmlns:a16="http://schemas.microsoft.com/office/drawing/2014/main" id="{D90CEAF8-772E-4368-9034-9B8980E9A309}"/>
            </a:ext>
          </a:extLst>
        </xdr:cNvPr>
        <xdr:cNvCxnSpPr/>
      </xdr:nvCxnSpPr>
      <xdr:spPr>
        <a:xfrm>
          <a:off x="1025525" y="13898118"/>
          <a:ext cx="80327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C4D1C414-DDB3-4B7D-A66C-57323AE6710D}"/>
            </a:ext>
          </a:extLst>
        </xdr:cNvPr>
        <xdr:cNvSpPr txBox="1"/>
      </xdr:nvSpPr>
      <xdr:spPr>
        <a:xfrm>
          <a:off x="32391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CD283073-94D2-4B7D-A6A1-A9D47D6E8A09}"/>
            </a:ext>
          </a:extLst>
        </xdr:cNvPr>
        <xdr:cNvSpPr txBox="1"/>
      </xdr:nvSpPr>
      <xdr:spPr>
        <a:xfrm>
          <a:off x="2439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72FC5084-1D01-4CC6-9962-B518F759BA14}"/>
            </a:ext>
          </a:extLst>
        </xdr:cNvPr>
        <xdr:cNvSpPr txBox="1"/>
      </xdr:nvSpPr>
      <xdr:spPr>
        <a:xfrm>
          <a:off x="164529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6F74A21C-562F-4228-96D7-FDBEB073F62B}"/>
            </a:ext>
          </a:extLst>
        </xdr:cNvPr>
        <xdr:cNvSpPr txBox="1"/>
      </xdr:nvSpPr>
      <xdr:spPr>
        <a:xfrm>
          <a:off x="8515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43705</xdr:rowOff>
    </xdr:from>
    <xdr:ext cx="405111" cy="259045"/>
    <xdr:sp macro="" textlink="">
      <xdr:nvSpPr>
        <xdr:cNvPr id="314" name="n_1mainValue【公営住宅】&#10;有形固定資産減価償却率">
          <a:extLst>
            <a:ext uri="{FF2B5EF4-FFF2-40B4-BE49-F238E27FC236}">
              <a16:creationId xmlns:a16="http://schemas.microsoft.com/office/drawing/2014/main" id="{D8556BF3-A838-4CA1-9D3A-F5353FC975F0}"/>
            </a:ext>
          </a:extLst>
        </xdr:cNvPr>
        <xdr:cNvSpPr txBox="1"/>
      </xdr:nvSpPr>
      <xdr:spPr>
        <a:xfrm>
          <a:off x="32391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315" name="n_2mainValue【公営住宅】&#10;有形固定資産減価償却率">
          <a:extLst>
            <a:ext uri="{FF2B5EF4-FFF2-40B4-BE49-F238E27FC236}">
              <a16:creationId xmlns:a16="http://schemas.microsoft.com/office/drawing/2014/main" id="{8C52F5DE-B964-481E-BB84-80A3DA747E62}"/>
            </a:ext>
          </a:extLst>
        </xdr:cNvPr>
        <xdr:cNvSpPr txBox="1"/>
      </xdr:nvSpPr>
      <xdr:spPr>
        <a:xfrm>
          <a:off x="24390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316" name="n_3mainValue【公営住宅】&#10;有形固定資産減価償却率">
          <a:extLst>
            <a:ext uri="{FF2B5EF4-FFF2-40B4-BE49-F238E27FC236}">
              <a16:creationId xmlns:a16="http://schemas.microsoft.com/office/drawing/2014/main" id="{8325CBDB-588F-4934-9617-82D2ADCDF6A3}"/>
            </a:ext>
          </a:extLst>
        </xdr:cNvPr>
        <xdr:cNvSpPr txBox="1"/>
      </xdr:nvSpPr>
      <xdr:spPr>
        <a:xfrm>
          <a:off x="164529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77995</xdr:rowOff>
    </xdr:from>
    <xdr:ext cx="405111" cy="259045"/>
    <xdr:sp macro="" textlink="">
      <xdr:nvSpPr>
        <xdr:cNvPr id="317" name="n_4mainValue【公営住宅】&#10;有形固定資産減価償却率">
          <a:extLst>
            <a:ext uri="{FF2B5EF4-FFF2-40B4-BE49-F238E27FC236}">
              <a16:creationId xmlns:a16="http://schemas.microsoft.com/office/drawing/2014/main" id="{40448834-79B3-4615-89DE-A34BEAFF522F}"/>
            </a:ext>
          </a:extLst>
        </xdr:cNvPr>
        <xdr:cNvSpPr txBox="1"/>
      </xdr:nvSpPr>
      <xdr:spPr>
        <a:xfrm>
          <a:off x="8515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37CF50C-AEC9-4C97-8C33-8D1AB15B3AAC}"/>
            </a:ext>
          </a:extLst>
        </xdr:cNvPr>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21EC564-0590-4EFE-99F4-1A7B759D5972}"/>
            </a:ext>
          </a:extLst>
        </xdr:cNvPr>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171B53C-AC85-41A6-8516-C91831735E66}"/>
            </a:ext>
          </a:extLst>
        </xdr:cNvPr>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1F5B2B3-5B36-482C-A1F7-C50906CA183E}"/>
            </a:ext>
          </a:extLst>
        </xdr:cNvPr>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C1AB1F3-11E6-49D8-97F2-5B8932624A5D}"/>
            </a:ext>
          </a:extLst>
        </xdr:cNvPr>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ACE15CE5-31F5-467C-BCD7-39D576BA41D5}"/>
            </a:ext>
          </a:extLst>
        </xdr:cNvPr>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B9A01F8-0AB8-4EA1-BCE5-38D69603D76D}"/>
            </a:ext>
          </a:extLst>
        </xdr:cNvPr>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C12F0AE-1B83-499F-9E20-3F5841BEC368}"/>
            </a:ext>
          </a:extLst>
        </xdr:cNvPr>
        <xdr:cNvSpPr/>
      </xdr:nvSpPr>
      <xdr:spPr>
        <a:xfrm>
          <a:off x="595630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659CB80-03E1-4A57-884F-D51D482DF16F}"/>
            </a:ext>
          </a:extLst>
        </xdr:cNvPr>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853DE24-22ED-415B-84A8-04126B3A6200}"/>
            </a:ext>
          </a:extLst>
        </xdr:cNvPr>
        <xdr:cNvCxnSpPr/>
      </xdr:nvCxnSpPr>
      <xdr:spPr>
        <a:xfrm>
          <a:off x="595630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1EB2BA1-342B-4334-B445-D4CD9C1CBC9C}"/>
            </a:ext>
          </a:extLst>
        </xdr:cNvPr>
        <xdr:cNvCxnSpPr/>
      </xdr:nvCxnSpPr>
      <xdr:spPr>
        <a:xfrm>
          <a:off x="595630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52239046-FB43-4E63-BCFE-00C0B27D8326}"/>
            </a:ext>
          </a:extLst>
        </xdr:cNvPr>
        <xdr:cNvSpPr txBox="1"/>
      </xdr:nvSpPr>
      <xdr:spPr>
        <a:xfrm>
          <a:off x="55272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B8D24058-CDDE-40F1-93E9-A5646F6072DE}"/>
            </a:ext>
          </a:extLst>
        </xdr:cNvPr>
        <xdr:cNvCxnSpPr/>
      </xdr:nvCxnSpPr>
      <xdr:spPr>
        <a:xfrm>
          <a:off x="595630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AA69BE5-503B-48F4-8713-ECBC2065700B}"/>
            </a:ext>
          </a:extLst>
        </xdr:cNvPr>
        <xdr:cNvSpPr txBox="1"/>
      </xdr:nvSpPr>
      <xdr:spPr>
        <a:xfrm>
          <a:off x="55272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D2D8DFC-78FF-4AC3-AA24-D418AAA22530}"/>
            </a:ext>
          </a:extLst>
        </xdr:cNvPr>
        <xdr:cNvCxnSpPr/>
      </xdr:nvCxnSpPr>
      <xdr:spPr>
        <a:xfrm>
          <a:off x="595630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F22B4C0-D37E-464C-9456-41084AF5FF6A}"/>
            </a:ext>
          </a:extLst>
        </xdr:cNvPr>
        <xdr:cNvSpPr txBox="1"/>
      </xdr:nvSpPr>
      <xdr:spPr>
        <a:xfrm>
          <a:off x="55272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3B836B6D-DABD-46CA-809A-A6F252F69E34}"/>
            </a:ext>
          </a:extLst>
        </xdr:cNvPr>
        <xdr:cNvCxnSpPr/>
      </xdr:nvCxnSpPr>
      <xdr:spPr>
        <a:xfrm>
          <a:off x="595630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0889F53-1B2B-4071-8E94-4A4A98AA31ED}"/>
            </a:ext>
          </a:extLst>
        </xdr:cNvPr>
        <xdr:cNvSpPr txBox="1"/>
      </xdr:nvSpPr>
      <xdr:spPr>
        <a:xfrm>
          <a:off x="55272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7D8C18F-1405-4B9E-9802-CAEDBC90C422}"/>
            </a:ext>
          </a:extLst>
        </xdr:cNvPr>
        <xdr:cNvCxnSpPr/>
      </xdr:nvCxnSpPr>
      <xdr:spPr>
        <a:xfrm>
          <a:off x="5956300" y="1333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AAF9139-1F9C-47D6-82E8-9F0BBC92D862}"/>
            </a:ext>
          </a:extLst>
        </xdr:cNvPr>
        <xdr:cNvSpPr txBox="1"/>
      </xdr:nvSpPr>
      <xdr:spPr>
        <a:xfrm>
          <a:off x="55272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58118B1-7765-496B-9D62-063C43FA5047}"/>
            </a:ext>
          </a:extLst>
        </xdr:cNvPr>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CD6889DA-51B2-41C6-8E15-AE9A748EF90A}"/>
            </a:ext>
          </a:extLst>
        </xdr:cNvPr>
        <xdr:cNvSpPr txBox="1"/>
      </xdr:nvSpPr>
      <xdr:spPr>
        <a:xfrm>
          <a:off x="54821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02B7D7B-F5F5-453C-8E0D-33C02C1064B3}"/>
            </a:ext>
          </a:extLst>
        </xdr:cNvPr>
        <xdr:cNvSpPr/>
      </xdr:nvSpPr>
      <xdr:spPr>
        <a:xfrm>
          <a:off x="595630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35EB8796-9505-4BF4-BE37-2CA6196BFB83}"/>
            </a:ext>
          </a:extLst>
        </xdr:cNvPr>
        <xdr:cNvCxnSpPr/>
      </xdr:nvCxnSpPr>
      <xdr:spPr>
        <a:xfrm flipV="1">
          <a:off x="942911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5A8CD03-C83B-42DE-96C7-86C2BAB044E3}"/>
            </a:ext>
          </a:extLst>
        </xdr:cNvPr>
        <xdr:cNvSpPr txBox="1"/>
      </xdr:nvSpPr>
      <xdr:spPr>
        <a:xfrm>
          <a:off x="946785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FF800646-7C2F-4316-B5C9-812146760985}"/>
            </a:ext>
          </a:extLst>
        </xdr:cNvPr>
        <xdr:cNvCxnSpPr/>
      </xdr:nvCxnSpPr>
      <xdr:spPr>
        <a:xfrm>
          <a:off x="9359900" y="1485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9CB1DF90-461E-429C-81AF-1CDBCFD85F4C}"/>
            </a:ext>
          </a:extLst>
        </xdr:cNvPr>
        <xdr:cNvSpPr txBox="1"/>
      </xdr:nvSpPr>
      <xdr:spPr>
        <a:xfrm>
          <a:off x="946785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1A601B41-04A7-49BA-9A89-17AB1BDA20BE}"/>
            </a:ext>
          </a:extLst>
        </xdr:cNvPr>
        <xdr:cNvCxnSpPr/>
      </xdr:nvCxnSpPr>
      <xdr:spPr>
        <a:xfrm>
          <a:off x="9359900" y="13547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4A1D7B71-0CCA-43E8-B17E-9944BA0D8841}"/>
            </a:ext>
          </a:extLst>
        </xdr:cNvPr>
        <xdr:cNvSpPr txBox="1"/>
      </xdr:nvSpPr>
      <xdr:spPr>
        <a:xfrm>
          <a:off x="946785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D1A6792F-58D6-441A-BE10-9F2A8262AE4B}"/>
            </a:ext>
          </a:extLst>
        </xdr:cNvPr>
        <xdr:cNvSpPr/>
      </xdr:nvSpPr>
      <xdr:spPr>
        <a:xfrm>
          <a:off x="9398000" y="146841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D8449EA3-8764-4AEF-9022-C78D32D6F1CE}"/>
            </a:ext>
          </a:extLst>
        </xdr:cNvPr>
        <xdr:cNvSpPr/>
      </xdr:nvSpPr>
      <xdr:spPr>
        <a:xfrm>
          <a:off x="86360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1079A068-4B0F-4811-9447-D7749F3F4A93}"/>
            </a:ext>
          </a:extLst>
        </xdr:cNvPr>
        <xdr:cNvSpPr/>
      </xdr:nvSpPr>
      <xdr:spPr>
        <a:xfrm>
          <a:off x="7842250" y="147081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3D16CA88-B32E-487F-B117-A89CF184EE56}"/>
            </a:ext>
          </a:extLst>
        </xdr:cNvPr>
        <xdr:cNvSpPr/>
      </xdr:nvSpPr>
      <xdr:spPr>
        <a:xfrm>
          <a:off x="702945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5BF00EB1-A007-4068-ADD0-B36F6D46DFF3}"/>
            </a:ext>
          </a:extLst>
        </xdr:cNvPr>
        <xdr:cNvSpPr/>
      </xdr:nvSpPr>
      <xdr:spPr>
        <a:xfrm>
          <a:off x="62357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7B7BD75-D977-4B25-80E6-E09DCB0703C6}"/>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CB9DBB2-14A7-44D9-972C-145228C0AA2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71BC2F3-652D-45C3-BA2B-1837A80BF49D}"/>
            </a:ext>
          </a:extLst>
        </xdr:cNvPr>
        <xdr:cNvSpPr txBox="1"/>
      </xdr:nvSpPr>
      <xdr:spPr>
        <a:xfrm>
          <a:off x="771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A162274-7633-497F-9513-885673772C10}"/>
            </a:ext>
          </a:extLst>
        </xdr:cNvPr>
        <xdr:cNvSpPr txBox="1"/>
      </xdr:nvSpPr>
      <xdr:spPr>
        <a:xfrm>
          <a:off x="690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2636169-104E-47E7-BBA1-65FB3D37296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97410</xdr:rowOff>
    </xdr:from>
    <xdr:to>
      <xdr:col>55</xdr:col>
      <xdr:colOff>50800</xdr:colOff>
      <xdr:row>86</xdr:row>
      <xdr:rowOff>27560</xdr:rowOff>
    </xdr:to>
    <xdr:sp macro="" textlink="">
      <xdr:nvSpPr>
        <xdr:cNvPr id="357" name="楕円 356">
          <a:extLst>
            <a:ext uri="{FF2B5EF4-FFF2-40B4-BE49-F238E27FC236}">
              <a16:creationId xmlns:a16="http://schemas.microsoft.com/office/drawing/2014/main" id="{70A48AA3-DE60-498E-BA27-ED3ECC03D826}"/>
            </a:ext>
          </a:extLst>
        </xdr:cNvPr>
        <xdr:cNvSpPr/>
      </xdr:nvSpPr>
      <xdr:spPr>
        <a:xfrm>
          <a:off x="9398000" y="14670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120287</xdr:rowOff>
    </xdr:from>
    <xdr:ext cx="469744" cy="259045"/>
    <xdr:sp macro="" textlink="">
      <xdr:nvSpPr>
        <xdr:cNvPr id="358" name="【公営住宅】&#10;一人当たり面積該当値テキスト">
          <a:extLst>
            <a:ext uri="{FF2B5EF4-FFF2-40B4-BE49-F238E27FC236}">
              <a16:creationId xmlns:a16="http://schemas.microsoft.com/office/drawing/2014/main" id="{BE6C06A3-AB95-4561-9DE1-7C4A783FCEAA}"/>
            </a:ext>
          </a:extLst>
        </xdr:cNvPr>
        <xdr:cNvSpPr txBox="1"/>
      </xdr:nvSpPr>
      <xdr:spPr>
        <a:xfrm>
          <a:off x="9467850" y="145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100076</xdr:rowOff>
    </xdr:from>
    <xdr:to>
      <xdr:col>50</xdr:col>
      <xdr:colOff>165100</xdr:colOff>
      <xdr:row>86</xdr:row>
      <xdr:rowOff>30226</xdr:rowOff>
    </xdr:to>
    <xdr:sp macro="" textlink="">
      <xdr:nvSpPr>
        <xdr:cNvPr id="359" name="楕円 358">
          <a:extLst>
            <a:ext uri="{FF2B5EF4-FFF2-40B4-BE49-F238E27FC236}">
              <a16:creationId xmlns:a16="http://schemas.microsoft.com/office/drawing/2014/main" id="{5C524E7B-48AA-4D7D-B83A-57577AFC6B99}"/>
            </a:ext>
          </a:extLst>
        </xdr:cNvPr>
        <xdr:cNvSpPr/>
      </xdr:nvSpPr>
      <xdr:spPr>
        <a:xfrm>
          <a:off x="8636000" y="146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148210</xdr:rowOff>
    </xdr:from>
    <xdr:to>
      <xdr:col>55</xdr:col>
      <xdr:colOff>0</xdr:colOff>
      <xdr:row>85</xdr:row>
      <xdr:rowOff>150876</xdr:rowOff>
    </xdr:to>
    <xdr:cxnSp macro="">
      <xdr:nvCxnSpPr>
        <xdr:cNvPr id="360" name="直線コネクタ 359">
          <a:extLst>
            <a:ext uri="{FF2B5EF4-FFF2-40B4-BE49-F238E27FC236}">
              <a16:creationId xmlns:a16="http://schemas.microsoft.com/office/drawing/2014/main" id="{2598386E-EB5A-4E61-AC2D-F7C1097CB8B6}"/>
            </a:ext>
          </a:extLst>
        </xdr:cNvPr>
        <xdr:cNvCxnSpPr/>
      </xdr:nvCxnSpPr>
      <xdr:spPr>
        <a:xfrm flipV="1">
          <a:off x="8686800" y="14721460"/>
          <a:ext cx="74295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99124</xdr:rowOff>
    </xdr:from>
    <xdr:to>
      <xdr:col>46</xdr:col>
      <xdr:colOff>38100</xdr:colOff>
      <xdr:row>86</xdr:row>
      <xdr:rowOff>29274</xdr:rowOff>
    </xdr:to>
    <xdr:sp macro="" textlink="">
      <xdr:nvSpPr>
        <xdr:cNvPr id="361" name="楕円 360">
          <a:extLst>
            <a:ext uri="{FF2B5EF4-FFF2-40B4-BE49-F238E27FC236}">
              <a16:creationId xmlns:a16="http://schemas.microsoft.com/office/drawing/2014/main" id="{532ABC57-8135-46F6-805A-B6E9A3FEC5C1}"/>
            </a:ext>
          </a:extLst>
        </xdr:cNvPr>
        <xdr:cNvSpPr/>
      </xdr:nvSpPr>
      <xdr:spPr>
        <a:xfrm>
          <a:off x="7842250" y="146723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149924</xdr:rowOff>
    </xdr:from>
    <xdr:to>
      <xdr:col>50</xdr:col>
      <xdr:colOff>114300</xdr:colOff>
      <xdr:row>85</xdr:row>
      <xdr:rowOff>150876</xdr:rowOff>
    </xdr:to>
    <xdr:cxnSp macro="">
      <xdr:nvCxnSpPr>
        <xdr:cNvPr id="362" name="直線コネクタ 361">
          <a:extLst>
            <a:ext uri="{FF2B5EF4-FFF2-40B4-BE49-F238E27FC236}">
              <a16:creationId xmlns:a16="http://schemas.microsoft.com/office/drawing/2014/main" id="{FFBE6276-C8D7-4241-9F74-8C1AC8AF39EB}"/>
            </a:ext>
          </a:extLst>
        </xdr:cNvPr>
        <xdr:cNvCxnSpPr/>
      </xdr:nvCxnSpPr>
      <xdr:spPr>
        <a:xfrm>
          <a:off x="7883525" y="14723174"/>
          <a:ext cx="803275"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99695</xdr:rowOff>
    </xdr:from>
    <xdr:to>
      <xdr:col>41</xdr:col>
      <xdr:colOff>101600</xdr:colOff>
      <xdr:row>86</xdr:row>
      <xdr:rowOff>29845</xdr:rowOff>
    </xdr:to>
    <xdr:sp macro="" textlink="">
      <xdr:nvSpPr>
        <xdr:cNvPr id="363" name="楕円 362">
          <a:extLst>
            <a:ext uri="{FF2B5EF4-FFF2-40B4-BE49-F238E27FC236}">
              <a16:creationId xmlns:a16="http://schemas.microsoft.com/office/drawing/2014/main" id="{E4DDD263-7734-49DF-BED8-18976C178A58}"/>
            </a:ext>
          </a:extLst>
        </xdr:cNvPr>
        <xdr:cNvSpPr/>
      </xdr:nvSpPr>
      <xdr:spPr>
        <a:xfrm>
          <a:off x="702945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149924</xdr:rowOff>
    </xdr:from>
    <xdr:to>
      <xdr:col>45</xdr:col>
      <xdr:colOff>177800</xdr:colOff>
      <xdr:row>85</xdr:row>
      <xdr:rowOff>150495</xdr:rowOff>
    </xdr:to>
    <xdr:cxnSp macro="">
      <xdr:nvCxnSpPr>
        <xdr:cNvPr id="364" name="直線コネクタ 363">
          <a:extLst>
            <a:ext uri="{FF2B5EF4-FFF2-40B4-BE49-F238E27FC236}">
              <a16:creationId xmlns:a16="http://schemas.microsoft.com/office/drawing/2014/main" id="{2D048F9D-B436-45BE-A65A-58C4F9C00249}"/>
            </a:ext>
          </a:extLst>
        </xdr:cNvPr>
        <xdr:cNvCxnSpPr/>
      </xdr:nvCxnSpPr>
      <xdr:spPr>
        <a:xfrm flipV="1">
          <a:off x="7080250" y="14723174"/>
          <a:ext cx="803275"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98361</xdr:rowOff>
    </xdr:from>
    <xdr:to>
      <xdr:col>36</xdr:col>
      <xdr:colOff>165100</xdr:colOff>
      <xdr:row>86</xdr:row>
      <xdr:rowOff>28511</xdr:rowOff>
    </xdr:to>
    <xdr:sp macro="" textlink="">
      <xdr:nvSpPr>
        <xdr:cNvPr id="365" name="楕円 364">
          <a:extLst>
            <a:ext uri="{FF2B5EF4-FFF2-40B4-BE49-F238E27FC236}">
              <a16:creationId xmlns:a16="http://schemas.microsoft.com/office/drawing/2014/main" id="{7D7AD42D-FA80-46F2-89B1-5E6FDA3B1C0E}"/>
            </a:ext>
          </a:extLst>
        </xdr:cNvPr>
        <xdr:cNvSpPr/>
      </xdr:nvSpPr>
      <xdr:spPr>
        <a:xfrm>
          <a:off x="6235700" y="146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149161</xdr:rowOff>
    </xdr:from>
    <xdr:to>
      <xdr:col>41</xdr:col>
      <xdr:colOff>50800</xdr:colOff>
      <xdr:row>85</xdr:row>
      <xdr:rowOff>150495</xdr:rowOff>
    </xdr:to>
    <xdr:cxnSp macro="">
      <xdr:nvCxnSpPr>
        <xdr:cNvPr id="366" name="直線コネクタ 365">
          <a:extLst>
            <a:ext uri="{FF2B5EF4-FFF2-40B4-BE49-F238E27FC236}">
              <a16:creationId xmlns:a16="http://schemas.microsoft.com/office/drawing/2014/main" id="{1510BA2E-68BE-4061-B483-A43F3EC4E16B}"/>
            </a:ext>
          </a:extLst>
        </xdr:cNvPr>
        <xdr:cNvCxnSpPr/>
      </xdr:nvCxnSpPr>
      <xdr:spPr>
        <a:xfrm>
          <a:off x="6286500" y="14722411"/>
          <a:ext cx="79375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FCC1E302-14C9-4590-AAE4-8A148AE66BF6}"/>
            </a:ext>
          </a:extLst>
        </xdr:cNvPr>
        <xdr:cNvSpPr txBox="1"/>
      </xdr:nvSpPr>
      <xdr:spPr>
        <a:xfrm>
          <a:off x="845827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88D2A110-1B21-4AA3-A016-1FC4DB647596}"/>
            </a:ext>
          </a:extLst>
        </xdr:cNvPr>
        <xdr:cNvSpPr txBox="1"/>
      </xdr:nvSpPr>
      <xdr:spPr>
        <a:xfrm>
          <a:off x="76772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67CA9355-4955-4EEF-B7DF-A3F4030E0E73}"/>
            </a:ext>
          </a:extLst>
        </xdr:cNvPr>
        <xdr:cNvSpPr txBox="1"/>
      </xdr:nvSpPr>
      <xdr:spPr>
        <a:xfrm>
          <a:off x="6864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DB82049C-BFD0-4341-9441-898A5C2AB012}"/>
            </a:ext>
          </a:extLst>
        </xdr:cNvPr>
        <xdr:cNvSpPr txBox="1"/>
      </xdr:nvSpPr>
      <xdr:spPr>
        <a:xfrm>
          <a:off x="607067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46753</xdr:rowOff>
    </xdr:from>
    <xdr:ext cx="469744" cy="259045"/>
    <xdr:sp macro="" textlink="">
      <xdr:nvSpPr>
        <xdr:cNvPr id="371" name="n_1mainValue【公営住宅】&#10;一人当たり面積">
          <a:extLst>
            <a:ext uri="{FF2B5EF4-FFF2-40B4-BE49-F238E27FC236}">
              <a16:creationId xmlns:a16="http://schemas.microsoft.com/office/drawing/2014/main" id="{04D3EAA3-43C3-4EC5-9224-1197B946671F}"/>
            </a:ext>
          </a:extLst>
        </xdr:cNvPr>
        <xdr:cNvSpPr txBox="1"/>
      </xdr:nvSpPr>
      <xdr:spPr>
        <a:xfrm>
          <a:off x="8458277" y="1444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45801</xdr:rowOff>
    </xdr:from>
    <xdr:ext cx="469744" cy="259045"/>
    <xdr:sp macro="" textlink="">
      <xdr:nvSpPr>
        <xdr:cNvPr id="372" name="n_2mainValue【公営住宅】&#10;一人当たり面積">
          <a:extLst>
            <a:ext uri="{FF2B5EF4-FFF2-40B4-BE49-F238E27FC236}">
              <a16:creationId xmlns:a16="http://schemas.microsoft.com/office/drawing/2014/main" id="{E1DA8DBD-7696-45E7-A811-C935BD9749AC}"/>
            </a:ext>
          </a:extLst>
        </xdr:cNvPr>
        <xdr:cNvSpPr txBox="1"/>
      </xdr:nvSpPr>
      <xdr:spPr>
        <a:xfrm>
          <a:off x="7677227" y="1444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46372</xdr:rowOff>
    </xdr:from>
    <xdr:ext cx="469744" cy="259045"/>
    <xdr:sp macro="" textlink="">
      <xdr:nvSpPr>
        <xdr:cNvPr id="373" name="n_3mainValue【公営住宅】&#10;一人当たり面積">
          <a:extLst>
            <a:ext uri="{FF2B5EF4-FFF2-40B4-BE49-F238E27FC236}">
              <a16:creationId xmlns:a16="http://schemas.microsoft.com/office/drawing/2014/main" id="{94176CC7-945D-4C90-84E6-500076973417}"/>
            </a:ext>
          </a:extLst>
        </xdr:cNvPr>
        <xdr:cNvSpPr txBox="1"/>
      </xdr:nvSpPr>
      <xdr:spPr>
        <a:xfrm>
          <a:off x="6864427" y="1444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45038</xdr:rowOff>
    </xdr:from>
    <xdr:ext cx="469744" cy="259045"/>
    <xdr:sp macro="" textlink="">
      <xdr:nvSpPr>
        <xdr:cNvPr id="374" name="n_4mainValue【公営住宅】&#10;一人当たり面積">
          <a:extLst>
            <a:ext uri="{FF2B5EF4-FFF2-40B4-BE49-F238E27FC236}">
              <a16:creationId xmlns:a16="http://schemas.microsoft.com/office/drawing/2014/main" id="{FC997E0A-EC93-4879-9B08-2FCA18272BE0}"/>
            </a:ext>
          </a:extLst>
        </xdr:cNvPr>
        <xdr:cNvSpPr txBox="1"/>
      </xdr:nvSpPr>
      <xdr:spPr>
        <a:xfrm>
          <a:off x="6070677" y="1444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DA43BC3-1E56-4BCC-B6C2-51BCEE7CB094}"/>
            </a:ext>
          </a:extLst>
        </xdr:cNvPr>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3E7AFAE-DE6C-4032-8276-A686470E6D06}"/>
            </a:ext>
          </a:extLst>
        </xdr:cNvPr>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D36B0D7-9F3E-48AB-9479-80A16C0043F8}"/>
            </a:ext>
          </a:extLst>
        </xdr:cNvPr>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7CA07AD-25F8-4AC9-A8E1-84C7F3ECBB66}"/>
            </a:ext>
          </a:extLst>
        </xdr:cNvPr>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1BEA3B4-730F-49D6-BE17-639A5E207EF2}"/>
            </a:ext>
          </a:extLst>
        </xdr:cNvPr>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7C6F86A-CE46-4A43-8C94-50A4C69375F1}"/>
            </a:ext>
          </a:extLst>
        </xdr:cNvPr>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C3CBB8E-CE0A-4B70-B09C-86A7227195D0}"/>
            </a:ext>
          </a:extLst>
        </xdr:cNvPr>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41EA562-3395-4C78-90F7-CA36147EE0A9}"/>
            </a:ext>
          </a:extLst>
        </xdr:cNvPr>
        <xdr:cNvSpPr/>
      </xdr:nvSpPr>
      <xdr:spPr>
        <a:xfrm>
          <a:off x="685800" y="167640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1A91501-1001-4530-BE92-3F3A59D636DE}"/>
            </a:ext>
          </a:extLst>
        </xdr:cNvPr>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CFFD386-27F3-4532-B16A-5B5BC917A978}"/>
            </a:ext>
          </a:extLst>
        </xdr:cNvPr>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96B420A2-E48C-43B5-8BE0-ACA85B2B61BC}"/>
            </a:ext>
          </a:extLst>
        </xdr:cNvPr>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78EAAFD-163E-4CA5-829F-A681C8096FE9}"/>
            </a:ext>
          </a:extLst>
        </xdr:cNvPr>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D4EBAB09-9430-4CDA-A663-2641E363E845}"/>
            </a:ext>
          </a:extLst>
        </xdr:cNvPr>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88CFCC5D-CA07-43F4-A792-3B4A329864A6}"/>
            </a:ext>
          </a:extLst>
        </xdr:cNvPr>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3CEE2699-6FDD-448A-B662-BB38C9E62B5D}"/>
            </a:ext>
          </a:extLst>
        </xdr:cNvPr>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2669869F-94A3-41EC-ABC7-276D2E0EA889}"/>
            </a:ext>
          </a:extLst>
        </xdr:cNvPr>
        <xdr:cNvSpPr/>
      </xdr:nvSpPr>
      <xdr:spPr>
        <a:xfrm>
          <a:off x="5956300" y="167640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8FFE34D-FB1D-480D-AE76-85E647DF0746}"/>
            </a:ext>
          </a:extLst>
        </xdr:cNvPr>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117F576-0C29-4B45-A747-33B84653631B}"/>
            </a:ext>
          </a:extLst>
        </xdr:cNvPr>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4FB78C87-2A6F-4160-B766-439C91D6553B}"/>
            </a:ext>
          </a:extLst>
        </xdr:cNvPr>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1C6AB936-5E45-4C9F-84DF-2354203EB04A}"/>
            </a:ext>
          </a:extLst>
        </xdr:cNvPr>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91DE848-0EA3-4AB9-87F5-18FADE15C1D8}"/>
            </a:ext>
          </a:extLst>
        </xdr:cNvPr>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CFE8E36F-E363-4941-91AF-409755AC87E1}"/>
            </a:ext>
          </a:extLst>
        </xdr:cNvPr>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913C6BD-45D5-4013-B0C2-617F193F9691}"/>
            </a:ext>
          </a:extLst>
        </xdr:cNvPr>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21721B93-EABC-4FFE-BE5D-227E0D574BE7}"/>
            </a:ext>
          </a:extLst>
        </xdr:cNvPr>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FA145F6-B1E5-4429-B932-7530297921E5}"/>
            </a:ext>
          </a:extLst>
        </xdr:cNvPr>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3E55DCB-2810-4D52-9CF0-E312976A7CDC}"/>
            </a:ext>
          </a:extLst>
        </xdr:cNvPr>
        <xdr:cNvCxnSpPr/>
      </xdr:nvCxnSpPr>
      <xdr:spPr>
        <a:xfrm>
          <a:off x="11207750" y="762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4CB13488-E248-47AE-B52A-57DDDB781258}"/>
            </a:ext>
          </a:extLst>
        </xdr:cNvPr>
        <xdr:cNvSpPr txBox="1"/>
      </xdr:nvSpPr>
      <xdr:spPr>
        <a:xfrm>
          <a:off x="107977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AD8B7889-86F4-4A89-886B-7D92402229B4}"/>
            </a:ext>
          </a:extLst>
        </xdr:cNvPr>
        <xdr:cNvCxnSpPr/>
      </xdr:nvCxnSpPr>
      <xdr:spPr>
        <a:xfrm>
          <a:off x="11207750" y="723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80FD1D35-6D18-43E3-BC88-5CEF1AAD0AE1}"/>
            </a:ext>
          </a:extLst>
        </xdr:cNvPr>
        <xdr:cNvSpPr txBox="1"/>
      </xdr:nvSpPr>
      <xdr:spPr>
        <a:xfrm>
          <a:off x="107977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06D6383-492C-4087-94CB-FF254BC77BDB}"/>
            </a:ext>
          </a:extLst>
        </xdr:cNvPr>
        <xdr:cNvCxnSpPr/>
      </xdr:nvCxnSpPr>
      <xdr:spPr>
        <a:xfrm>
          <a:off x="11207750" y="685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F86B2910-C98B-4B8B-B441-DAB41846FE55}"/>
            </a:ext>
          </a:extLst>
        </xdr:cNvPr>
        <xdr:cNvSpPr txBox="1"/>
      </xdr:nvSpPr>
      <xdr:spPr>
        <a:xfrm>
          <a:off x="1084279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E21FF20D-88A3-4C9D-97ED-16E2223A252F}"/>
            </a:ext>
          </a:extLst>
        </xdr:cNvPr>
        <xdr:cNvCxnSpPr/>
      </xdr:nvCxnSpPr>
      <xdr:spPr>
        <a:xfrm>
          <a:off x="11207750"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453D7B6-5EE0-4532-8FCD-D6E28F3F4BAF}"/>
            </a:ext>
          </a:extLst>
        </xdr:cNvPr>
        <xdr:cNvSpPr txBox="1"/>
      </xdr:nvSpPr>
      <xdr:spPr>
        <a:xfrm>
          <a:off x="1084279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3849C80E-3A9D-4658-8E83-7D64AED112B3}"/>
            </a:ext>
          </a:extLst>
        </xdr:cNvPr>
        <xdr:cNvCxnSpPr/>
      </xdr:nvCxnSpPr>
      <xdr:spPr>
        <a:xfrm>
          <a:off x="11207750" y="609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56EA859E-83C1-4996-8986-DAAC9E145371}"/>
            </a:ext>
          </a:extLst>
        </xdr:cNvPr>
        <xdr:cNvSpPr txBox="1"/>
      </xdr:nvSpPr>
      <xdr:spPr>
        <a:xfrm>
          <a:off x="108427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18234F5B-22B0-4757-8FD9-E6CA3AB7F473}"/>
            </a:ext>
          </a:extLst>
        </xdr:cNvPr>
        <xdr:cNvCxnSpPr/>
      </xdr:nvCxnSpPr>
      <xdr:spPr>
        <a:xfrm>
          <a:off x="11207750" y="571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C2472D4-9CB3-4BA1-ADD3-6DE57D502F60}"/>
            </a:ext>
          </a:extLst>
        </xdr:cNvPr>
        <xdr:cNvSpPr txBox="1"/>
      </xdr:nvSpPr>
      <xdr:spPr>
        <a:xfrm>
          <a:off x="1084279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7E9F2829-7E99-49F0-BACD-AD9BCF5579F2}"/>
            </a:ext>
          </a:extLst>
        </xdr:cNvPr>
        <xdr:cNvCxnSpPr/>
      </xdr:nvCxnSpPr>
      <xdr:spPr>
        <a:xfrm>
          <a:off x="11207750" y="533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E45C85F-C3CC-4DA7-9305-B21AA71C026C}"/>
            </a:ext>
          </a:extLst>
        </xdr:cNvPr>
        <xdr:cNvSpPr txBox="1"/>
      </xdr:nvSpPr>
      <xdr:spPr>
        <a:xfrm>
          <a:off x="10906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2D7E643C-9682-4B68-BD3F-D5E7E8EE8E80}"/>
            </a:ext>
          </a:extLst>
        </xdr:cNvPr>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713D7777-5091-4B28-8521-9D24988EBB55}"/>
            </a:ext>
          </a:extLst>
        </xdr:cNvPr>
        <xdr:cNvCxnSpPr/>
      </xdr:nvCxnSpPr>
      <xdr:spPr>
        <a:xfrm flipV="1">
          <a:off x="1469961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29B8D7F5-BFFE-4BEA-A672-DF5F31E8786B}"/>
            </a:ext>
          </a:extLst>
        </xdr:cNvPr>
        <xdr:cNvSpPr txBox="1"/>
      </xdr:nvSpPr>
      <xdr:spPr>
        <a:xfrm>
          <a:off x="1473835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DC63781F-956B-4C4F-ACFF-F54438DDCB80}"/>
            </a:ext>
          </a:extLst>
        </xdr:cNvPr>
        <xdr:cNvCxnSpPr/>
      </xdr:nvCxnSpPr>
      <xdr:spPr>
        <a:xfrm>
          <a:off x="14611350" y="7164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6613382C-CB5B-4D9C-9A3B-019EB614D055}"/>
            </a:ext>
          </a:extLst>
        </xdr:cNvPr>
        <xdr:cNvSpPr txBox="1"/>
      </xdr:nvSpPr>
      <xdr:spPr>
        <a:xfrm>
          <a:off x="1473835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87F51101-0E18-436F-901B-4BFA9217AE1D}"/>
            </a:ext>
          </a:extLst>
        </xdr:cNvPr>
        <xdr:cNvCxnSpPr/>
      </xdr:nvCxnSpPr>
      <xdr:spPr>
        <a:xfrm>
          <a:off x="14611350" y="5854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18E4BEF3-0CA4-4D77-BB3B-CB59D7B51F5D}"/>
            </a:ext>
          </a:extLst>
        </xdr:cNvPr>
        <xdr:cNvSpPr txBox="1"/>
      </xdr:nvSpPr>
      <xdr:spPr>
        <a:xfrm>
          <a:off x="1473835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5BEB4419-6F20-4932-9860-BF6AF303E228}"/>
            </a:ext>
          </a:extLst>
        </xdr:cNvPr>
        <xdr:cNvSpPr/>
      </xdr:nvSpPr>
      <xdr:spPr>
        <a:xfrm>
          <a:off x="14649450" y="64662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282A93C4-C84C-46E2-A4CE-11D7A712B99A}"/>
            </a:ext>
          </a:extLst>
        </xdr:cNvPr>
        <xdr:cNvSpPr/>
      </xdr:nvSpPr>
      <xdr:spPr>
        <a:xfrm>
          <a:off x="1388745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17FDD20C-B88A-49BE-AB5B-0D00714B786D}"/>
            </a:ext>
          </a:extLst>
        </xdr:cNvPr>
        <xdr:cNvSpPr/>
      </xdr:nvSpPr>
      <xdr:spPr>
        <a:xfrm>
          <a:off x="13093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B2D13CCD-3507-4654-A660-99580085CC76}"/>
            </a:ext>
          </a:extLst>
        </xdr:cNvPr>
        <xdr:cNvSpPr/>
      </xdr:nvSpPr>
      <xdr:spPr>
        <a:xfrm>
          <a:off x="12299950" y="649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6097F2D5-3A8B-4D12-AC1D-BCDF50CFC7DA}"/>
            </a:ext>
          </a:extLst>
        </xdr:cNvPr>
        <xdr:cNvSpPr/>
      </xdr:nvSpPr>
      <xdr:spPr>
        <a:xfrm>
          <a:off x="1148715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8C14ED6-E6D2-43B7-8AAE-0FD88BDFC0AA}"/>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2077FD5-3D52-4189-B905-0D9017A93334}"/>
            </a:ext>
          </a:extLst>
        </xdr:cNvPr>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59E616B-F6A2-4A40-8013-9204D2CAC1FB}"/>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CDFB059-1A36-4D8C-B8BC-42DDFDBC21B0}"/>
            </a:ext>
          </a:extLst>
        </xdr:cNvPr>
        <xdr:cNvSpPr txBox="1"/>
      </xdr:nvSpPr>
      <xdr:spPr>
        <a:xfrm>
          <a:off x="12169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AD2EFCF-AE0E-4F96-90E4-7D2E31BB0695}"/>
            </a:ext>
          </a:extLst>
        </xdr:cNvPr>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xdr:rowOff>
    </xdr:from>
    <xdr:to>
      <xdr:col>85</xdr:col>
      <xdr:colOff>177800</xdr:colOff>
      <xdr:row>41</xdr:row>
      <xdr:rowOff>111760</xdr:rowOff>
    </xdr:to>
    <xdr:sp macro="" textlink="">
      <xdr:nvSpPr>
        <xdr:cNvPr id="431" name="楕円 430">
          <a:extLst>
            <a:ext uri="{FF2B5EF4-FFF2-40B4-BE49-F238E27FC236}">
              <a16:creationId xmlns:a16="http://schemas.microsoft.com/office/drawing/2014/main" id="{BB0B785A-8C31-4E30-9175-788A458D5B3D}"/>
            </a:ext>
          </a:extLst>
        </xdr:cNvPr>
        <xdr:cNvSpPr/>
      </xdr:nvSpPr>
      <xdr:spPr>
        <a:xfrm>
          <a:off x="14649450" y="70396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96537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5783027A-FBED-4093-9A84-C16298D556A5}"/>
            </a:ext>
          </a:extLst>
        </xdr:cNvPr>
        <xdr:cNvSpPr txBox="1"/>
      </xdr:nvSpPr>
      <xdr:spPr>
        <a:xfrm>
          <a:off x="14738350" y="695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141605</xdr:rowOff>
    </xdr:from>
    <xdr:to>
      <xdr:col>81</xdr:col>
      <xdr:colOff>101600</xdr:colOff>
      <xdr:row>41</xdr:row>
      <xdr:rowOff>71755</xdr:rowOff>
    </xdr:to>
    <xdr:sp macro="" textlink="">
      <xdr:nvSpPr>
        <xdr:cNvPr id="433" name="楕円 432">
          <a:extLst>
            <a:ext uri="{FF2B5EF4-FFF2-40B4-BE49-F238E27FC236}">
              <a16:creationId xmlns:a16="http://schemas.microsoft.com/office/drawing/2014/main" id="{7147FBBA-D155-4C2A-8A54-1E8C53B658F1}"/>
            </a:ext>
          </a:extLst>
        </xdr:cNvPr>
        <xdr:cNvSpPr/>
      </xdr:nvSpPr>
      <xdr:spPr>
        <a:xfrm>
          <a:off x="1388745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20955</xdr:rowOff>
    </xdr:from>
    <xdr:to>
      <xdr:col>85</xdr:col>
      <xdr:colOff>127000</xdr:colOff>
      <xdr:row>41</xdr:row>
      <xdr:rowOff>60960</xdr:rowOff>
    </xdr:to>
    <xdr:cxnSp macro="">
      <xdr:nvCxnSpPr>
        <xdr:cNvPr id="434" name="直線コネクタ 433">
          <a:extLst>
            <a:ext uri="{FF2B5EF4-FFF2-40B4-BE49-F238E27FC236}">
              <a16:creationId xmlns:a16="http://schemas.microsoft.com/office/drawing/2014/main" id="{3AA8B119-2691-4074-ADA4-EF6A26200FCD}"/>
            </a:ext>
          </a:extLst>
        </xdr:cNvPr>
        <xdr:cNvCxnSpPr/>
      </xdr:nvCxnSpPr>
      <xdr:spPr>
        <a:xfrm>
          <a:off x="13938250" y="705040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105410</xdr:rowOff>
    </xdr:from>
    <xdr:to>
      <xdr:col>76</xdr:col>
      <xdr:colOff>165100</xdr:colOff>
      <xdr:row>41</xdr:row>
      <xdr:rowOff>35560</xdr:rowOff>
    </xdr:to>
    <xdr:sp macro="" textlink="">
      <xdr:nvSpPr>
        <xdr:cNvPr id="435" name="楕円 434">
          <a:extLst>
            <a:ext uri="{FF2B5EF4-FFF2-40B4-BE49-F238E27FC236}">
              <a16:creationId xmlns:a16="http://schemas.microsoft.com/office/drawing/2014/main" id="{BEE13011-69BA-4D6B-A62D-9A4B2D007680}"/>
            </a:ext>
          </a:extLst>
        </xdr:cNvPr>
        <xdr:cNvSpPr/>
      </xdr:nvSpPr>
      <xdr:spPr>
        <a:xfrm>
          <a:off x="13093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41</xdr:row>
      <xdr:rowOff>20955</xdr:rowOff>
    </xdr:to>
    <xdr:cxnSp macro="">
      <xdr:nvCxnSpPr>
        <xdr:cNvPr id="436" name="直線コネクタ 435">
          <a:extLst>
            <a:ext uri="{FF2B5EF4-FFF2-40B4-BE49-F238E27FC236}">
              <a16:creationId xmlns:a16="http://schemas.microsoft.com/office/drawing/2014/main" id="{ABE040D2-B985-4469-9972-FCF147648C77}"/>
            </a:ext>
          </a:extLst>
        </xdr:cNvPr>
        <xdr:cNvCxnSpPr/>
      </xdr:nvCxnSpPr>
      <xdr:spPr>
        <a:xfrm>
          <a:off x="13144500" y="701421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67310</xdr:rowOff>
    </xdr:from>
    <xdr:to>
      <xdr:col>72</xdr:col>
      <xdr:colOff>38100</xdr:colOff>
      <xdr:row>40</xdr:row>
      <xdr:rowOff>168910</xdr:rowOff>
    </xdr:to>
    <xdr:sp macro="" textlink="">
      <xdr:nvSpPr>
        <xdr:cNvPr id="437" name="楕円 436">
          <a:extLst>
            <a:ext uri="{FF2B5EF4-FFF2-40B4-BE49-F238E27FC236}">
              <a16:creationId xmlns:a16="http://schemas.microsoft.com/office/drawing/2014/main" id="{33F9816A-B732-47AD-96AD-8E10545A5427}"/>
            </a:ext>
          </a:extLst>
        </xdr:cNvPr>
        <xdr:cNvSpPr/>
      </xdr:nvSpPr>
      <xdr:spPr>
        <a:xfrm>
          <a:off x="12299950" y="6925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118110</xdr:rowOff>
    </xdr:from>
    <xdr:to>
      <xdr:col>76</xdr:col>
      <xdr:colOff>114300</xdr:colOff>
      <xdr:row>40</xdr:row>
      <xdr:rowOff>156210</xdr:rowOff>
    </xdr:to>
    <xdr:cxnSp macro="">
      <xdr:nvCxnSpPr>
        <xdr:cNvPr id="438" name="直線コネクタ 437">
          <a:extLst>
            <a:ext uri="{FF2B5EF4-FFF2-40B4-BE49-F238E27FC236}">
              <a16:creationId xmlns:a16="http://schemas.microsoft.com/office/drawing/2014/main" id="{AEFD53A4-77D5-420C-8E5B-9A6D3A290355}"/>
            </a:ext>
          </a:extLst>
        </xdr:cNvPr>
        <xdr:cNvCxnSpPr/>
      </xdr:nvCxnSpPr>
      <xdr:spPr>
        <a:xfrm>
          <a:off x="12341225" y="6976110"/>
          <a:ext cx="8032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33020</xdr:rowOff>
    </xdr:from>
    <xdr:to>
      <xdr:col>67</xdr:col>
      <xdr:colOff>101600</xdr:colOff>
      <xdr:row>40</xdr:row>
      <xdr:rowOff>134620</xdr:rowOff>
    </xdr:to>
    <xdr:sp macro="" textlink="">
      <xdr:nvSpPr>
        <xdr:cNvPr id="439" name="楕円 438">
          <a:extLst>
            <a:ext uri="{FF2B5EF4-FFF2-40B4-BE49-F238E27FC236}">
              <a16:creationId xmlns:a16="http://schemas.microsoft.com/office/drawing/2014/main" id="{AFBEC4DE-2F49-4900-8744-D0648928C7F3}"/>
            </a:ext>
          </a:extLst>
        </xdr:cNvPr>
        <xdr:cNvSpPr/>
      </xdr:nvSpPr>
      <xdr:spPr>
        <a:xfrm>
          <a:off x="1148715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83820</xdr:rowOff>
    </xdr:from>
    <xdr:to>
      <xdr:col>71</xdr:col>
      <xdr:colOff>177800</xdr:colOff>
      <xdr:row>40</xdr:row>
      <xdr:rowOff>118110</xdr:rowOff>
    </xdr:to>
    <xdr:cxnSp macro="">
      <xdr:nvCxnSpPr>
        <xdr:cNvPr id="440" name="直線コネクタ 439">
          <a:extLst>
            <a:ext uri="{FF2B5EF4-FFF2-40B4-BE49-F238E27FC236}">
              <a16:creationId xmlns:a16="http://schemas.microsoft.com/office/drawing/2014/main" id="{946FB31C-8BB6-46B2-885A-57406AE4C47F}"/>
            </a:ext>
          </a:extLst>
        </xdr:cNvPr>
        <xdr:cNvCxnSpPr/>
      </xdr:nvCxnSpPr>
      <xdr:spPr>
        <a:xfrm>
          <a:off x="11537950" y="6941820"/>
          <a:ext cx="8032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E5A09E68-5109-47D1-B18C-424D2DC60349}"/>
            </a:ext>
          </a:extLst>
        </xdr:cNvPr>
        <xdr:cNvSpPr txBox="1"/>
      </xdr:nvSpPr>
      <xdr:spPr>
        <a:xfrm>
          <a:off x="1374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2BAEE592-A2D9-44F5-8CB7-7222046A5F0C}"/>
            </a:ext>
          </a:extLst>
        </xdr:cNvPr>
        <xdr:cNvSpPr txBox="1"/>
      </xdr:nvSpPr>
      <xdr:spPr>
        <a:xfrm>
          <a:off x="1296099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893B95A-0B45-4B69-9661-00C8EDC78D89}"/>
            </a:ext>
          </a:extLst>
        </xdr:cNvPr>
        <xdr:cNvSpPr txBox="1"/>
      </xdr:nvSpPr>
      <xdr:spPr>
        <a:xfrm>
          <a:off x="121672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284C1E0E-96C2-46FA-92B0-7818A686DD11}"/>
            </a:ext>
          </a:extLst>
        </xdr:cNvPr>
        <xdr:cNvSpPr txBox="1"/>
      </xdr:nvSpPr>
      <xdr:spPr>
        <a:xfrm>
          <a:off x="113544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62882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8456D42-7196-4F14-B2A2-D70F452DA76A}"/>
            </a:ext>
          </a:extLst>
        </xdr:cNvPr>
        <xdr:cNvSpPr txBox="1"/>
      </xdr:nvSpPr>
      <xdr:spPr>
        <a:xfrm>
          <a:off x="137420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26687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8888EAD8-5B42-4D1E-93D2-4F72C6E2AB28}"/>
            </a:ext>
          </a:extLst>
        </xdr:cNvPr>
        <xdr:cNvSpPr txBox="1"/>
      </xdr:nvSpPr>
      <xdr:spPr>
        <a:xfrm>
          <a:off x="1296099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160037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E17A03C5-3F19-48B6-A65E-AE4FD373AED2}"/>
            </a:ext>
          </a:extLst>
        </xdr:cNvPr>
        <xdr:cNvSpPr txBox="1"/>
      </xdr:nvSpPr>
      <xdr:spPr>
        <a:xfrm>
          <a:off x="121672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125747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80B52196-6CE4-46A5-98A5-E03D9FC3CCFD}"/>
            </a:ext>
          </a:extLst>
        </xdr:cNvPr>
        <xdr:cNvSpPr txBox="1"/>
      </xdr:nvSpPr>
      <xdr:spPr>
        <a:xfrm>
          <a:off x="113544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263F12CB-3DD6-46AE-BAA8-D6D725A0143D}"/>
            </a:ext>
          </a:extLst>
        </xdr:cNvPr>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FC46F7B2-3FB3-4316-B515-0CFDB28BFF18}"/>
            </a:ext>
          </a:extLst>
        </xdr:cNvPr>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BB7DF585-E504-46AC-9D49-6211351A7FA6}"/>
            </a:ext>
          </a:extLst>
        </xdr:cNvPr>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3196E1E9-154E-48B2-8012-081D5D9718D9}"/>
            </a:ext>
          </a:extLst>
        </xdr:cNvPr>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DB7BEA4-F235-44CC-BF03-94D66EF6A2C6}"/>
            </a:ext>
          </a:extLst>
        </xdr:cNvPr>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38BAD1DB-7613-4FC2-B66E-30DB4D8DA11F}"/>
            </a:ext>
          </a:extLst>
        </xdr:cNvPr>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64026F82-00A0-48E9-8079-11874B8EFFAC}"/>
            </a:ext>
          </a:extLst>
        </xdr:cNvPr>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591FD84E-FD47-4219-8CA6-4933CC40C861}"/>
            </a:ext>
          </a:extLst>
        </xdr:cNvPr>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8E945FE2-165E-44BF-96DF-27F33387DDBF}"/>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D84A659-4B20-4CC7-9EA4-F302C95558F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D2DE37EC-DB82-4E92-AFA9-BBC43509F24A}"/>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B294DF85-9CFA-4D03-B87D-19BB475AF3DA}"/>
            </a:ext>
          </a:extLst>
        </xdr:cNvPr>
        <xdr:cNvSpPr txBox="1"/>
      </xdr:nvSpPr>
      <xdr:spPr>
        <a:xfrm>
          <a:off x="160491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9E66999-6C40-457B-8AF1-5547310150B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35CDC119-1E24-44BD-81BA-23F4794FF727}"/>
            </a:ext>
          </a:extLst>
        </xdr:cNvPr>
        <xdr:cNvSpPr txBox="1"/>
      </xdr:nvSpPr>
      <xdr:spPr>
        <a:xfrm>
          <a:off x="1604917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3EBD981F-BA5D-4973-BD5B-BBA9004D3DCB}"/>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873FFF9C-AF2E-4EAF-AB78-F06BB550B674}"/>
            </a:ext>
          </a:extLst>
        </xdr:cNvPr>
        <xdr:cNvSpPr txBox="1"/>
      </xdr:nvSpPr>
      <xdr:spPr>
        <a:xfrm>
          <a:off x="1604917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341D8170-0277-4F97-A316-7A19F48F54B2}"/>
            </a:ext>
          </a:extLst>
        </xdr:cNvPr>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6786D4B1-58FF-4E01-999A-AD21AEB89C98}"/>
            </a:ext>
          </a:extLst>
        </xdr:cNvPr>
        <xdr:cNvSpPr txBox="1"/>
      </xdr:nvSpPr>
      <xdr:spPr>
        <a:xfrm>
          <a:off x="1604917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CD458F34-9E05-411D-AC7C-88D16966928B}"/>
            </a:ext>
          </a:extLst>
        </xdr:cNvPr>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9E297ED6-3140-4655-B70C-51D8C6D9CBE2}"/>
            </a:ext>
          </a:extLst>
        </xdr:cNvPr>
        <xdr:cNvSpPr txBox="1"/>
      </xdr:nvSpPr>
      <xdr:spPr>
        <a:xfrm>
          <a:off x="1604917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35F9E9CA-1D60-4E71-A014-77D77AA7082E}"/>
            </a:ext>
          </a:extLst>
        </xdr:cNvPr>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89BDDCC2-6103-4DBB-941C-5DB0EEA177CF}"/>
            </a:ext>
          </a:extLst>
        </xdr:cNvPr>
        <xdr:cNvSpPr txBox="1"/>
      </xdr:nvSpPr>
      <xdr:spPr>
        <a:xfrm>
          <a:off x="160491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59D65D6-71AF-41DC-9E45-E2A23A89A88C}"/>
            </a:ext>
          </a:extLst>
        </xdr:cNvPr>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DEBAF6EE-F771-4169-859B-130FF48AC848}"/>
            </a:ext>
          </a:extLst>
        </xdr:cNvPr>
        <xdr:cNvCxnSpPr/>
      </xdr:nvCxnSpPr>
      <xdr:spPr>
        <a:xfrm flipV="1">
          <a:off x="199510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F69660DD-8277-4EFC-96C6-317E1F067589}"/>
            </a:ext>
          </a:extLst>
        </xdr:cNvPr>
        <xdr:cNvSpPr txBox="1"/>
      </xdr:nvSpPr>
      <xdr:spPr>
        <a:xfrm>
          <a:off x="199898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90FCFC0C-F578-4CA9-BB07-1F8535BA9A13}"/>
            </a:ext>
          </a:extLst>
        </xdr:cNvPr>
        <xdr:cNvCxnSpPr/>
      </xdr:nvCxnSpPr>
      <xdr:spPr>
        <a:xfrm>
          <a:off x="19881850" y="7204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FE269B7-798C-4A0D-AAA7-ADBE4175B466}"/>
            </a:ext>
          </a:extLst>
        </xdr:cNvPr>
        <xdr:cNvSpPr txBox="1"/>
      </xdr:nvSpPr>
      <xdr:spPr>
        <a:xfrm>
          <a:off x="199898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AF0ED151-E19F-4FA2-8423-3D7094C255F4}"/>
            </a:ext>
          </a:extLst>
        </xdr:cNvPr>
        <xdr:cNvCxnSpPr/>
      </xdr:nvCxnSpPr>
      <xdr:spPr>
        <a:xfrm>
          <a:off x="1988185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30FD99C7-D64A-4EBC-A1CC-D3EE3100CE97}"/>
            </a:ext>
          </a:extLst>
        </xdr:cNvPr>
        <xdr:cNvSpPr txBox="1"/>
      </xdr:nvSpPr>
      <xdr:spPr>
        <a:xfrm>
          <a:off x="199898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22230B8D-2C92-4A06-A1B9-A322F0B2AAEA}"/>
            </a:ext>
          </a:extLst>
        </xdr:cNvPr>
        <xdr:cNvSpPr/>
      </xdr:nvSpPr>
      <xdr:spPr>
        <a:xfrm>
          <a:off x="199009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15D9F6E3-249A-429A-9A70-6E20C4A49CA8}"/>
            </a:ext>
          </a:extLst>
        </xdr:cNvPr>
        <xdr:cNvSpPr/>
      </xdr:nvSpPr>
      <xdr:spPr>
        <a:xfrm>
          <a:off x="19157950" y="6616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A47D8837-EBAC-46BB-B5F4-386616DABB62}"/>
            </a:ext>
          </a:extLst>
        </xdr:cNvPr>
        <xdr:cNvSpPr/>
      </xdr:nvSpPr>
      <xdr:spPr>
        <a:xfrm>
          <a:off x="1834515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127B69D2-9593-45B8-AA2F-F6BC9419FDC2}"/>
            </a:ext>
          </a:extLst>
        </xdr:cNvPr>
        <xdr:cNvSpPr/>
      </xdr:nvSpPr>
      <xdr:spPr>
        <a:xfrm>
          <a:off x="175514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821AA685-B453-4AAB-8865-6B8CED85957A}"/>
            </a:ext>
          </a:extLst>
        </xdr:cNvPr>
        <xdr:cNvSpPr/>
      </xdr:nvSpPr>
      <xdr:spPr>
        <a:xfrm>
          <a:off x="16757650" y="6601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EE961B0-600B-4F39-82BA-ABE82119E889}"/>
            </a:ext>
          </a:extLst>
        </xdr:cNvPr>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EC1D4E0-FE6D-427F-A217-228539AD3B94}"/>
            </a:ext>
          </a:extLst>
        </xdr:cNvPr>
        <xdr:cNvSpPr txBox="1"/>
      </xdr:nvSpPr>
      <xdr:spPr>
        <a:xfrm>
          <a:off x="1902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DE2A7FC-B1C5-4167-B41E-AC563826AF86}"/>
            </a:ext>
          </a:extLst>
        </xdr:cNvPr>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48D04DD-CC3E-4F11-8D4E-0EA4AA76C64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A1D1D0E-F079-4FE5-9331-60D84DB0F947}"/>
            </a:ext>
          </a:extLst>
        </xdr:cNvPr>
        <xdr:cNvSpPr txBox="1"/>
      </xdr:nvSpPr>
      <xdr:spPr>
        <a:xfrm>
          <a:off x="166274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86360</xdr:rowOff>
    </xdr:from>
    <xdr:to>
      <xdr:col>116</xdr:col>
      <xdr:colOff>114300</xdr:colOff>
      <xdr:row>38</xdr:row>
      <xdr:rowOff>16510</xdr:rowOff>
    </xdr:to>
    <xdr:sp macro="" textlink="">
      <xdr:nvSpPr>
        <xdr:cNvPr id="488" name="楕円 487">
          <a:extLst>
            <a:ext uri="{FF2B5EF4-FFF2-40B4-BE49-F238E27FC236}">
              <a16:creationId xmlns:a16="http://schemas.microsoft.com/office/drawing/2014/main" id="{4426D2B8-AF67-4386-BE25-280DFD5FC3DF}"/>
            </a:ext>
          </a:extLst>
        </xdr:cNvPr>
        <xdr:cNvSpPr/>
      </xdr:nvSpPr>
      <xdr:spPr>
        <a:xfrm>
          <a:off x="199009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109237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6F146623-0690-4845-A5C6-380F7C4FD140}"/>
            </a:ext>
          </a:extLst>
        </xdr:cNvPr>
        <xdr:cNvSpPr txBox="1"/>
      </xdr:nvSpPr>
      <xdr:spPr>
        <a:xfrm>
          <a:off x="19989800"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90" name="楕円 489">
          <a:extLst>
            <a:ext uri="{FF2B5EF4-FFF2-40B4-BE49-F238E27FC236}">
              <a16:creationId xmlns:a16="http://schemas.microsoft.com/office/drawing/2014/main" id="{659572E8-18D4-4D7B-BCA8-8F80C60C9ACC}"/>
            </a:ext>
          </a:extLst>
        </xdr:cNvPr>
        <xdr:cNvSpPr/>
      </xdr:nvSpPr>
      <xdr:spPr>
        <a:xfrm>
          <a:off x="19157950" y="6380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137160</xdr:rowOff>
    </xdr:to>
    <xdr:cxnSp macro="">
      <xdr:nvCxnSpPr>
        <xdr:cNvPr id="491" name="直線コネクタ 490">
          <a:extLst>
            <a:ext uri="{FF2B5EF4-FFF2-40B4-BE49-F238E27FC236}">
              <a16:creationId xmlns:a16="http://schemas.microsoft.com/office/drawing/2014/main" id="{5F2912F6-DAB5-4AE6-8768-791AAF82379D}"/>
            </a:ext>
          </a:extLst>
        </xdr:cNvPr>
        <xdr:cNvCxnSpPr/>
      </xdr:nvCxnSpPr>
      <xdr:spPr>
        <a:xfrm>
          <a:off x="19199225" y="6431280"/>
          <a:ext cx="7524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48260</xdr:rowOff>
    </xdr:from>
    <xdr:to>
      <xdr:col>107</xdr:col>
      <xdr:colOff>101600</xdr:colOff>
      <xdr:row>37</xdr:row>
      <xdr:rowOff>149860</xdr:rowOff>
    </xdr:to>
    <xdr:sp macro="" textlink="">
      <xdr:nvSpPr>
        <xdr:cNvPr id="492" name="楕円 491">
          <a:extLst>
            <a:ext uri="{FF2B5EF4-FFF2-40B4-BE49-F238E27FC236}">
              <a16:creationId xmlns:a16="http://schemas.microsoft.com/office/drawing/2014/main" id="{9F52E0F8-2FE6-4AA2-B266-A8D25DAE2CEC}"/>
            </a:ext>
          </a:extLst>
        </xdr:cNvPr>
        <xdr:cNvSpPr/>
      </xdr:nvSpPr>
      <xdr:spPr>
        <a:xfrm>
          <a:off x="1834515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99060</xdr:rowOff>
    </xdr:to>
    <xdr:cxnSp macro="">
      <xdr:nvCxnSpPr>
        <xdr:cNvPr id="493" name="直線コネクタ 492">
          <a:extLst>
            <a:ext uri="{FF2B5EF4-FFF2-40B4-BE49-F238E27FC236}">
              <a16:creationId xmlns:a16="http://schemas.microsoft.com/office/drawing/2014/main" id="{D683A6B1-A3AB-41A6-B65D-2EB240C8B681}"/>
            </a:ext>
          </a:extLst>
        </xdr:cNvPr>
        <xdr:cNvCxnSpPr/>
      </xdr:nvCxnSpPr>
      <xdr:spPr>
        <a:xfrm flipV="1">
          <a:off x="18395950" y="6431280"/>
          <a:ext cx="8032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63500</xdr:rowOff>
    </xdr:from>
    <xdr:to>
      <xdr:col>102</xdr:col>
      <xdr:colOff>165100</xdr:colOff>
      <xdr:row>37</xdr:row>
      <xdr:rowOff>165100</xdr:rowOff>
    </xdr:to>
    <xdr:sp macro="" textlink="">
      <xdr:nvSpPr>
        <xdr:cNvPr id="494" name="楕円 493">
          <a:extLst>
            <a:ext uri="{FF2B5EF4-FFF2-40B4-BE49-F238E27FC236}">
              <a16:creationId xmlns:a16="http://schemas.microsoft.com/office/drawing/2014/main" id="{10AA52F3-E9A7-4564-8B46-798CBF22E5A8}"/>
            </a:ext>
          </a:extLst>
        </xdr:cNvPr>
        <xdr:cNvSpPr/>
      </xdr:nvSpPr>
      <xdr:spPr>
        <a:xfrm>
          <a:off x="175514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99060</xdr:rowOff>
    </xdr:from>
    <xdr:to>
      <xdr:col>107</xdr:col>
      <xdr:colOff>50800</xdr:colOff>
      <xdr:row>37</xdr:row>
      <xdr:rowOff>114300</xdr:rowOff>
    </xdr:to>
    <xdr:cxnSp macro="">
      <xdr:nvCxnSpPr>
        <xdr:cNvPr id="495" name="直線コネクタ 494">
          <a:extLst>
            <a:ext uri="{FF2B5EF4-FFF2-40B4-BE49-F238E27FC236}">
              <a16:creationId xmlns:a16="http://schemas.microsoft.com/office/drawing/2014/main" id="{9CA4ACAF-ADC7-4320-89DC-AC411AA6E798}"/>
            </a:ext>
          </a:extLst>
        </xdr:cNvPr>
        <xdr:cNvCxnSpPr/>
      </xdr:nvCxnSpPr>
      <xdr:spPr>
        <a:xfrm flipV="1">
          <a:off x="17602200" y="644271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74930</xdr:rowOff>
    </xdr:from>
    <xdr:to>
      <xdr:col>98</xdr:col>
      <xdr:colOff>38100</xdr:colOff>
      <xdr:row>38</xdr:row>
      <xdr:rowOff>5080</xdr:rowOff>
    </xdr:to>
    <xdr:sp macro="" textlink="">
      <xdr:nvSpPr>
        <xdr:cNvPr id="496" name="楕円 495">
          <a:extLst>
            <a:ext uri="{FF2B5EF4-FFF2-40B4-BE49-F238E27FC236}">
              <a16:creationId xmlns:a16="http://schemas.microsoft.com/office/drawing/2014/main" id="{677A2183-07A7-4C1B-A710-DBE6B9D61AA6}"/>
            </a:ext>
          </a:extLst>
        </xdr:cNvPr>
        <xdr:cNvSpPr/>
      </xdr:nvSpPr>
      <xdr:spPr>
        <a:xfrm>
          <a:off x="16757650" y="641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114300</xdr:rowOff>
    </xdr:from>
    <xdr:to>
      <xdr:col>102</xdr:col>
      <xdr:colOff>114300</xdr:colOff>
      <xdr:row>37</xdr:row>
      <xdr:rowOff>125730</xdr:rowOff>
    </xdr:to>
    <xdr:cxnSp macro="">
      <xdr:nvCxnSpPr>
        <xdr:cNvPr id="497" name="直線コネクタ 496">
          <a:extLst>
            <a:ext uri="{FF2B5EF4-FFF2-40B4-BE49-F238E27FC236}">
              <a16:creationId xmlns:a16="http://schemas.microsoft.com/office/drawing/2014/main" id="{27F99F97-92D2-4034-8277-2C98B928146B}"/>
            </a:ext>
          </a:extLst>
        </xdr:cNvPr>
        <xdr:cNvCxnSpPr/>
      </xdr:nvCxnSpPr>
      <xdr:spPr>
        <a:xfrm flipV="1">
          <a:off x="16798925" y="6457950"/>
          <a:ext cx="8032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EDC3246-A82F-4688-898B-E3C2F88B9A23}"/>
            </a:ext>
          </a:extLst>
        </xdr:cNvPr>
        <xdr:cNvSpPr txBox="1"/>
      </xdr:nvSpPr>
      <xdr:spPr>
        <a:xfrm>
          <a:off x="189802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EF3E834A-7769-4088-B63C-E099255818BA}"/>
            </a:ext>
          </a:extLst>
        </xdr:cNvPr>
        <xdr:cNvSpPr txBox="1"/>
      </xdr:nvSpPr>
      <xdr:spPr>
        <a:xfrm>
          <a:off x="181801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6B8979F-41D3-44CC-B6F1-86EC3A4C7FD8}"/>
            </a:ext>
          </a:extLst>
        </xdr:cNvPr>
        <xdr:cNvSpPr txBox="1"/>
      </xdr:nvSpPr>
      <xdr:spPr>
        <a:xfrm>
          <a:off x="1738637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F8118B2-E1B2-4BFB-93A0-9B7E7F19BC1F}"/>
            </a:ext>
          </a:extLst>
        </xdr:cNvPr>
        <xdr:cNvSpPr txBox="1"/>
      </xdr:nvSpPr>
      <xdr:spPr>
        <a:xfrm>
          <a:off x="165926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1F73933A-2337-441B-B43E-545C27D5DE56}"/>
            </a:ext>
          </a:extLst>
        </xdr:cNvPr>
        <xdr:cNvSpPr txBox="1"/>
      </xdr:nvSpPr>
      <xdr:spPr>
        <a:xfrm>
          <a:off x="189802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166387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BEA94DB1-82BD-4F09-91AA-C2EF7EAD1FBC}"/>
            </a:ext>
          </a:extLst>
        </xdr:cNvPr>
        <xdr:cNvSpPr txBox="1"/>
      </xdr:nvSpPr>
      <xdr:spPr>
        <a:xfrm>
          <a:off x="181801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10177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84BF8334-19F4-45CA-88D0-F3B764A8461E}"/>
            </a:ext>
          </a:extLst>
        </xdr:cNvPr>
        <xdr:cNvSpPr txBox="1"/>
      </xdr:nvSpPr>
      <xdr:spPr>
        <a:xfrm>
          <a:off x="1738637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67D439A6-7978-4F64-BF95-D97CA34B9204}"/>
            </a:ext>
          </a:extLst>
        </xdr:cNvPr>
        <xdr:cNvSpPr txBox="1"/>
      </xdr:nvSpPr>
      <xdr:spPr>
        <a:xfrm>
          <a:off x="165926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FB6FA169-9311-4E26-982F-EA6ED85D98A4}"/>
            </a:ext>
          </a:extLst>
        </xdr:cNvPr>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8ECDBFB-E949-40E2-9882-9FDD3B65FE8F}"/>
            </a:ext>
          </a:extLst>
        </xdr:cNvPr>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5BB4763D-1587-4492-97EC-B2C45DB2D231}"/>
            </a:ext>
          </a:extLst>
        </xdr:cNvPr>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23DC4F0-8B73-45A7-8B92-1F7B3D2D53BA}"/>
            </a:ext>
          </a:extLst>
        </xdr:cNvPr>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9F77D60-C457-4D25-84AC-F84C164D2CDB}"/>
            </a:ext>
          </a:extLst>
        </xdr:cNvPr>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FEE18952-8AAD-40AE-97D4-582F6C3962C7}"/>
            </a:ext>
          </a:extLst>
        </xdr:cNvPr>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1C84706-8B02-4F3B-98D9-4DFBF3E9F109}"/>
            </a:ext>
          </a:extLst>
        </xdr:cNvPr>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07ED2D4-F70D-4986-9E0E-7EE32BF9AB55}"/>
            </a:ext>
          </a:extLst>
        </xdr:cNvPr>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6A1654E-EACD-42D3-8AC6-45F39C09F563}"/>
            </a:ext>
          </a:extLst>
        </xdr:cNvPr>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AC46289-AAD5-4953-BFD7-937465433B92}"/>
            </a:ext>
          </a:extLst>
        </xdr:cNvPr>
        <xdr:cNvCxnSpPr/>
      </xdr:nvCxnSpPr>
      <xdr:spPr>
        <a:xfrm>
          <a:off x="11207750" y="1143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9FC2B26-F737-4B33-A0B1-A99CAB49CD6A}"/>
            </a:ext>
          </a:extLst>
        </xdr:cNvPr>
        <xdr:cNvSpPr txBox="1"/>
      </xdr:nvSpPr>
      <xdr:spPr>
        <a:xfrm>
          <a:off x="107977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D3FBA1FE-808C-4BA6-BE25-B6C1C4110369}"/>
            </a:ext>
          </a:extLst>
        </xdr:cNvPr>
        <xdr:cNvCxnSpPr/>
      </xdr:nvCxnSpPr>
      <xdr:spPr>
        <a:xfrm>
          <a:off x="11207750"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B75F428B-66C6-4E3C-AF0B-15707AEDB731}"/>
            </a:ext>
          </a:extLst>
        </xdr:cNvPr>
        <xdr:cNvSpPr txBox="1"/>
      </xdr:nvSpPr>
      <xdr:spPr>
        <a:xfrm>
          <a:off x="1084279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E90BC2A8-00F6-4249-B644-34798F2E9106}"/>
            </a:ext>
          </a:extLst>
        </xdr:cNvPr>
        <xdr:cNvCxnSpPr/>
      </xdr:nvCxnSpPr>
      <xdr:spPr>
        <a:xfrm>
          <a:off x="11207750" y="1066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BE539BAC-AECD-44E1-AE1A-CB338FED2A25}"/>
            </a:ext>
          </a:extLst>
        </xdr:cNvPr>
        <xdr:cNvSpPr txBox="1"/>
      </xdr:nvSpPr>
      <xdr:spPr>
        <a:xfrm>
          <a:off x="108427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DAFB97E3-FC8A-4642-8592-EE6E2B1BF4FF}"/>
            </a:ext>
          </a:extLst>
        </xdr:cNvPr>
        <xdr:cNvCxnSpPr/>
      </xdr:nvCxnSpPr>
      <xdr:spPr>
        <a:xfrm>
          <a:off x="11207750" y="1028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172BA9FC-53B0-446C-9401-13549FBB0989}"/>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49A88E27-D6A0-4E71-9AF1-18825140D322}"/>
            </a:ext>
          </a:extLst>
        </xdr:cNvPr>
        <xdr:cNvCxnSpPr/>
      </xdr:nvCxnSpPr>
      <xdr:spPr>
        <a:xfrm>
          <a:off x="11207750" y="990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1BEA8E46-C408-4B7B-879A-97B823EA069B}"/>
            </a:ext>
          </a:extLst>
        </xdr:cNvPr>
        <xdr:cNvSpPr txBox="1"/>
      </xdr:nvSpPr>
      <xdr:spPr>
        <a:xfrm>
          <a:off x="108427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CC95A811-5589-4B39-8425-695F7D4FCBAD}"/>
            </a:ext>
          </a:extLst>
        </xdr:cNvPr>
        <xdr:cNvCxnSpPr/>
      </xdr:nvCxnSpPr>
      <xdr:spPr>
        <a:xfrm>
          <a:off x="11207750" y="952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1E44E79A-A2C4-42B8-BEA6-526731FE8004}"/>
            </a:ext>
          </a:extLst>
        </xdr:cNvPr>
        <xdr:cNvSpPr txBox="1"/>
      </xdr:nvSpPr>
      <xdr:spPr>
        <a:xfrm>
          <a:off x="1084279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378F8E8-E404-4F39-AA79-B7A3A31A800C}"/>
            </a:ext>
          </a:extLst>
        </xdr:cNvPr>
        <xdr:cNvCxnSpPr/>
      </xdr:nvCxnSpPr>
      <xdr:spPr>
        <a:xfrm>
          <a:off x="11207750" y="914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9F8F2058-A859-45BA-A186-AE3AC3AD1AC2}"/>
            </a:ext>
          </a:extLst>
        </xdr:cNvPr>
        <xdr:cNvSpPr txBox="1"/>
      </xdr:nvSpPr>
      <xdr:spPr>
        <a:xfrm>
          <a:off x="1084279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D1EA6358-CD5F-4380-A5CA-336269AEB2BD}"/>
            </a:ext>
          </a:extLst>
        </xdr:cNvPr>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DE974ADF-CD20-4133-AB5E-2CBA66B3D8ED}"/>
            </a:ext>
          </a:extLst>
        </xdr:cNvPr>
        <xdr:cNvCxnSpPr/>
      </xdr:nvCxnSpPr>
      <xdr:spPr>
        <a:xfrm flipV="1">
          <a:off x="1469961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790F688A-9B66-4FF6-9486-18777FEB5D69}"/>
            </a:ext>
          </a:extLst>
        </xdr:cNvPr>
        <xdr:cNvSpPr txBox="1"/>
      </xdr:nvSpPr>
      <xdr:spPr>
        <a:xfrm>
          <a:off x="1473835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3B670710-42A6-4C90-91EF-B4A131FFE0FD}"/>
            </a:ext>
          </a:extLst>
        </xdr:cNvPr>
        <xdr:cNvCxnSpPr/>
      </xdr:nvCxnSpPr>
      <xdr:spPr>
        <a:xfrm>
          <a:off x="14611350" y="10786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8FFC16BD-E3DB-4F14-B2F7-AE57D22E7AF7}"/>
            </a:ext>
          </a:extLst>
        </xdr:cNvPr>
        <xdr:cNvSpPr txBox="1"/>
      </xdr:nvSpPr>
      <xdr:spPr>
        <a:xfrm>
          <a:off x="1473835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727181A3-1E9C-455C-87A7-9D249DD2EA5D}"/>
            </a:ext>
          </a:extLst>
        </xdr:cNvPr>
        <xdr:cNvCxnSpPr/>
      </xdr:nvCxnSpPr>
      <xdr:spPr>
        <a:xfrm>
          <a:off x="14611350" y="9544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39E476DC-013F-42F3-A116-F60553841D95}"/>
            </a:ext>
          </a:extLst>
        </xdr:cNvPr>
        <xdr:cNvSpPr txBox="1"/>
      </xdr:nvSpPr>
      <xdr:spPr>
        <a:xfrm>
          <a:off x="1473835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D5550F94-55F7-4D32-949E-C09CC5A0689D}"/>
            </a:ext>
          </a:extLst>
        </xdr:cNvPr>
        <xdr:cNvSpPr/>
      </xdr:nvSpPr>
      <xdr:spPr>
        <a:xfrm>
          <a:off x="14649450" y="101028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434EC428-9F2C-4B06-B5D0-DD5E4EB7788F}"/>
            </a:ext>
          </a:extLst>
        </xdr:cNvPr>
        <xdr:cNvSpPr/>
      </xdr:nvSpPr>
      <xdr:spPr>
        <a:xfrm>
          <a:off x="1388745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EBD0A4BC-CD80-43FB-BF39-131821C40AE7}"/>
            </a:ext>
          </a:extLst>
        </xdr:cNvPr>
        <xdr:cNvSpPr/>
      </xdr:nvSpPr>
      <xdr:spPr>
        <a:xfrm>
          <a:off x="130937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12305718-39ED-4B43-B456-49584BF880E3}"/>
            </a:ext>
          </a:extLst>
        </xdr:cNvPr>
        <xdr:cNvSpPr/>
      </xdr:nvSpPr>
      <xdr:spPr>
        <a:xfrm>
          <a:off x="12299950" y="10072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7DD1F9B1-18B9-4A69-B40F-78DE66844FEF}"/>
            </a:ext>
          </a:extLst>
        </xdr:cNvPr>
        <xdr:cNvSpPr/>
      </xdr:nvSpPr>
      <xdr:spPr>
        <a:xfrm>
          <a:off x="1148715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90CC6E4-D567-4BD6-AC08-EFFAA78946B8}"/>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9BDA337-8ACD-4A13-B450-81BCA8CE0880}"/>
            </a:ext>
          </a:extLst>
        </xdr:cNvPr>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E84E8EC-D57E-42C9-8FD4-3BC87C123D0E}"/>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CD71135-6285-42AD-B2E6-6FA10D302B9E}"/>
            </a:ext>
          </a:extLst>
        </xdr:cNvPr>
        <xdr:cNvSpPr txBox="1"/>
      </xdr:nvSpPr>
      <xdr:spPr>
        <a:xfrm>
          <a:off x="12169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53C031F-CE9B-4CD0-9784-92F5A0463FC3}"/>
            </a:ext>
          </a:extLst>
        </xdr:cNvPr>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44450</xdr:rowOff>
    </xdr:from>
    <xdr:to>
      <xdr:col>85</xdr:col>
      <xdr:colOff>177800</xdr:colOff>
      <xdr:row>62</xdr:row>
      <xdr:rowOff>146050</xdr:rowOff>
    </xdr:to>
    <xdr:sp macro="" textlink="">
      <xdr:nvSpPr>
        <xdr:cNvPr id="546" name="楕円 545">
          <a:extLst>
            <a:ext uri="{FF2B5EF4-FFF2-40B4-BE49-F238E27FC236}">
              <a16:creationId xmlns:a16="http://schemas.microsoft.com/office/drawing/2014/main" id="{26273A57-219D-4588-83D9-90E5A3A3B889}"/>
            </a:ext>
          </a:extLst>
        </xdr:cNvPr>
        <xdr:cNvSpPr/>
      </xdr:nvSpPr>
      <xdr:spPr>
        <a:xfrm>
          <a:off x="14649450" y="106743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130827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64D0B47E-4C8F-442C-8EFA-FE295F46B38C}"/>
            </a:ext>
          </a:extLst>
        </xdr:cNvPr>
        <xdr:cNvSpPr txBox="1"/>
      </xdr:nvSpPr>
      <xdr:spPr>
        <a:xfrm>
          <a:off x="14738350" y="1058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xdr:rowOff>
    </xdr:from>
    <xdr:to>
      <xdr:col>81</xdr:col>
      <xdr:colOff>101600</xdr:colOff>
      <xdr:row>62</xdr:row>
      <xdr:rowOff>104140</xdr:rowOff>
    </xdr:to>
    <xdr:sp macro="" textlink="">
      <xdr:nvSpPr>
        <xdr:cNvPr id="548" name="楕円 547">
          <a:extLst>
            <a:ext uri="{FF2B5EF4-FFF2-40B4-BE49-F238E27FC236}">
              <a16:creationId xmlns:a16="http://schemas.microsoft.com/office/drawing/2014/main" id="{D6F15B62-04A2-4A21-8C6B-D543A77FA701}"/>
            </a:ext>
          </a:extLst>
        </xdr:cNvPr>
        <xdr:cNvSpPr/>
      </xdr:nvSpPr>
      <xdr:spPr>
        <a:xfrm>
          <a:off x="1388745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53340</xdr:rowOff>
    </xdr:from>
    <xdr:to>
      <xdr:col>85</xdr:col>
      <xdr:colOff>127000</xdr:colOff>
      <xdr:row>62</xdr:row>
      <xdr:rowOff>95250</xdr:rowOff>
    </xdr:to>
    <xdr:cxnSp macro="">
      <xdr:nvCxnSpPr>
        <xdr:cNvPr id="549" name="直線コネクタ 548">
          <a:extLst>
            <a:ext uri="{FF2B5EF4-FFF2-40B4-BE49-F238E27FC236}">
              <a16:creationId xmlns:a16="http://schemas.microsoft.com/office/drawing/2014/main" id="{B185F80A-335B-4976-BDE0-0E367D0011E9}"/>
            </a:ext>
          </a:extLst>
        </xdr:cNvPr>
        <xdr:cNvCxnSpPr/>
      </xdr:nvCxnSpPr>
      <xdr:spPr>
        <a:xfrm>
          <a:off x="13938250" y="1068324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550" name="楕円 549">
          <a:extLst>
            <a:ext uri="{FF2B5EF4-FFF2-40B4-BE49-F238E27FC236}">
              <a16:creationId xmlns:a16="http://schemas.microsoft.com/office/drawing/2014/main" id="{6933C5A8-31E7-47D7-A446-419B5F35FC64}"/>
            </a:ext>
          </a:extLst>
        </xdr:cNvPr>
        <xdr:cNvSpPr/>
      </xdr:nvSpPr>
      <xdr:spPr>
        <a:xfrm>
          <a:off x="13093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53340</xdr:rowOff>
    </xdr:to>
    <xdr:cxnSp macro="">
      <xdr:nvCxnSpPr>
        <xdr:cNvPr id="551" name="直線コネクタ 550">
          <a:extLst>
            <a:ext uri="{FF2B5EF4-FFF2-40B4-BE49-F238E27FC236}">
              <a16:creationId xmlns:a16="http://schemas.microsoft.com/office/drawing/2014/main" id="{0528B63B-AA34-4CE7-A1A8-592FB5B8F0E0}"/>
            </a:ext>
          </a:extLst>
        </xdr:cNvPr>
        <xdr:cNvCxnSpPr/>
      </xdr:nvCxnSpPr>
      <xdr:spPr>
        <a:xfrm>
          <a:off x="13144500" y="10633710"/>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552" name="楕円 551">
          <a:extLst>
            <a:ext uri="{FF2B5EF4-FFF2-40B4-BE49-F238E27FC236}">
              <a16:creationId xmlns:a16="http://schemas.microsoft.com/office/drawing/2014/main" id="{50DCC96F-DFDF-4562-B3A7-A0D6506245EF}"/>
            </a:ext>
          </a:extLst>
        </xdr:cNvPr>
        <xdr:cNvSpPr/>
      </xdr:nvSpPr>
      <xdr:spPr>
        <a:xfrm>
          <a:off x="12299950" y="10590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xdr:rowOff>
    </xdr:from>
    <xdr:to>
      <xdr:col>76</xdr:col>
      <xdr:colOff>114300</xdr:colOff>
      <xdr:row>62</xdr:row>
      <xdr:rowOff>11430</xdr:rowOff>
    </xdr:to>
    <xdr:cxnSp macro="">
      <xdr:nvCxnSpPr>
        <xdr:cNvPr id="553" name="直線コネクタ 552">
          <a:extLst>
            <a:ext uri="{FF2B5EF4-FFF2-40B4-BE49-F238E27FC236}">
              <a16:creationId xmlns:a16="http://schemas.microsoft.com/office/drawing/2014/main" id="{28573343-E08E-40AA-B636-FFD2761BEC5C}"/>
            </a:ext>
          </a:extLst>
        </xdr:cNvPr>
        <xdr:cNvCxnSpPr/>
      </xdr:nvCxnSpPr>
      <xdr:spPr>
        <a:xfrm flipV="1">
          <a:off x="12341225" y="10633710"/>
          <a:ext cx="8032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554" name="楕円 553">
          <a:extLst>
            <a:ext uri="{FF2B5EF4-FFF2-40B4-BE49-F238E27FC236}">
              <a16:creationId xmlns:a16="http://schemas.microsoft.com/office/drawing/2014/main" id="{607FD5B6-5F2B-4490-A0CE-6008BA1018BD}"/>
            </a:ext>
          </a:extLst>
        </xdr:cNvPr>
        <xdr:cNvSpPr/>
      </xdr:nvSpPr>
      <xdr:spPr>
        <a:xfrm>
          <a:off x="1148715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62</xdr:row>
      <xdr:rowOff>11430</xdr:rowOff>
    </xdr:to>
    <xdr:cxnSp macro="">
      <xdr:nvCxnSpPr>
        <xdr:cNvPr id="555" name="直線コネクタ 554">
          <a:extLst>
            <a:ext uri="{FF2B5EF4-FFF2-40B4-BE49-F238E27FC236}">
              <a16:creationId xmlns:a16="http://schemas.microsoft.com/office/drawing/2014/main" id="{1CC53A66-F66A-4DB3-8836-9F03B69EE2CC}"/>
            </a:ext>
          </a:extLst>
        </xdr:cNvPr>
        <xdr:cNvCxnSpPr/>
      </xdr:nvCxnSpPr>
      <xdr:spPr>
        <a:xfrm>
          <a:off x="11537950" y="10591800"/>
          <a:ext cx="8032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B2991D7C-70FA-4590-A52E-844BD47A35EE}"/>
            </a:ext>
          </a:extLst>
        </xdr:cNvPr>
        <xdr:cNvSpPr txBox="1"/>
      </xdr:nvSpPr>
      <xdr:spPr>
        <a:xfrm>
          <a:off x="1374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A4022093-0563-4B58-ACAD-F2D7BB773F4D}"/>
            </a:ext>
          </a:extLst>
        </xdr:cNvPr>
        <xdr:cNvSpPr txBox="1"/>
      </xdr:nvSpPr>
      <xdr:spPr>
        <a:xfrm>
          <a:off x="1296099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4B965F13-F0C4-48D1-9B03-8DD12A6D3A3F}"/>
            </a:ext>
          </a:extLst>
        </xdr:cNvPr>
        <xdr:cNvSpPr txBox="1"/>
      </xdr:nvSpPr>
      <xdr:spPr>
        <a:xfrm>
          <a:off x="121672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09A0D470-4184-4C67-A9A8-BF6DB7FC5A11}"/>
            </a:ext>
          </a:extLst>
        </xdr:cNvPr>
        <xdr:cNvSpPr txBox="1"/>
      </xdr:nvSpPr>
      <xdr:spPr>
        <a:xfrm>
          <a:off x="113544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95267</xdr:rowOff>
    </xdr:from>
    <xdr:ext cx="405111" cy="259045"/>
    <xdr:sp macro="" textlink="">
      <xdr:nvSpPr>
        <xdr:cNvPr id="560" name="n_1mainValue【学校施設】&#10;有形固定資産減価償却率">
          <a:extLst>
            <a:ext uri="{FF2B5EF4-FFF2-40B4-BE49-F238E27FC236}">
              <a16:creationId xmlns:a16="http://schemas.microsoft.com/office/drawing/2014/main" id="{1315F38D-6EFA-4B74-A950-00B7CB373430}"/>
            </a:ext>
          </a:extLst>
        </xdr:cNvPr>
        <xdr:cNvSpPr txBox="1"/>
      </xdr:nvSpPr>
      <xdr:spPr>
        <a:xfrm>
          <a:off x="137420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561" name="n_2mainValue【学校施設】&#10;有形固定資産減価償却率">
          <a:extLst>
            <a:ext uri="{FF2B5EF4-FFF2-40B4-BE49-F238E27FC236}">
              <a16:creationId xmlns:a16="http://schemas.microsoft.com/office/drawing/2014/main" id="{350308C8-0ECF-48A5-961E-6CD6F7576BE0}"/>
            </a:ext>
          </a:extLst>
        </xdr:cNvPr>
        <xdr:cNvSpPr txBox="1"/>
      </xdr:nvSpPr>
      <xdr:spPr>
        <a:xfrm>
          <a:off x="1296099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562" name="n_3mainValue【学校施設】&#10;有形固定資産減価償却率">
          <a:extLst>
            <a:ext uri="{FF2B5EF4-FFF2-40B4-BE49-F238E27FC236}">
              <a16:creationId xmlns:a16="http://schemas.microsoft.com/office/drawing/2014/main" id="{1BE856D4-0619-49F8-A17A-FFBFD8FCC464}"/>
            </a:ext>
          </a:extLst>
        </xdr:cNvPr>
        <xdr:cNvSpPr txBox="1"/>
      </xdr:nvSpPr>
      <xdr:spPr>
        <a:xfrm>
          <a:off x="121672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563" name="n_4mainValue【学校施設】&#10;有形固定資産減価償却率">
          <a:extLst>
            <a:ext uri="{FF2B5EF4-FFF2-40B4-BE49-F238E27FC236}">
              <a16:creationId xmlns:a16="http://schemas.microsoft.com/office/drawing/2014/main" id="{E3D432E4-01E8-4640-9AF3-EEECAD08DB75}"/>
            </a:ext>
          </a:extLst>
        </xdr:cNvPr>
        <xdr:cNvSpPr txBox="1"/>
      </xdr:nvSpPr>
      <xdr:spPr>
        <a:xfrm>
          <a:off x="113544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62F28239-3E41-4FC4-AB60-4F6787FAD66C}"/>
            </a:ext>
          </a:extLst>
        </xdr:cNvPr>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3285485-C222-4BA9-A37E-B5C7100AED29}"/>
            </a:ext>
          </a:extLst>
        </xdr:cNvPr>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D4A1C7AF-02F5-4E6E-9BDE-1BA870C5840B}"/>
            </a:ext>
          </a:extLst>
        </xdr:cNvPr>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594ED824-EA2F-46A3-80FE-1EA3BFC877BE}"/>
            </a:ext>
          </a:extLst>
        </xdr:cNvPr>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70927B19-4333-4860-B614-29B1FAAA5E94}"/>
            </a:ext>
          </a:extLst>
        </xdr:cNvPr>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23DF93C5-AF5C-4393-9846-86250758A56F}"/>
            </a:ext>
          </a:extLst>
        </xdr:cNvPr>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F2B1AA4-9E4F-4C98-84DD-E7111350619F}"/>
            </a:ext>
          </a:extLst>
        </xdr:cNvPr>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967DC88-BF6C-438B-A78D-1C0DA229F1EC}"/>
            </a:ext>
          </a:extLst>
        </xdr:cNvPr>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D8595438-B99A-44DB-8050-E24DAA2D791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77AB053-4B40-4BEB-9CB2-1FF59639E84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CB2EA6E8-AE21-44E2-A679-A822E5787953}"/>
            </a:ext>
          </a:extLst>
        </xdr:cNvPr>
        <xdr:cNvSpPr txBox="1"/>
      </xdr:nvSpPr>
      <xdr:spPr>
        <a:xfrm>
          <a:off x="160491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1C42ABCB-D89F-475D-9657-7A07A6196599}"/>
            </a:ext>
          </a:extLst>
        </xdr:cNvPr>
        <xdr:cNvCxnSpPr/>
      </xdr:nvCxnSpPr>
      <xdr:spPr>
        <a:xfrm>
          <a:off x="16459200" y="1085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38189682-C4EA-4B02-9F69-41528420C6D7}"/>
            </a:ext>
          </a:extLst>
        </xdr:cNvPr>
        <xdr:cNvSpPr txBox="1"/>
      </xdr:nvSpPr>
      <xdr:spPr>
        <a:xfrm>
          <a:off x="1604917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40A2AF5-701E-4E34-9724-A48DCAB6FEC2}"/>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7E873235-DA95-47BC-9FAB-666A2447C8BE}"/>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479E765A-5CC2-4A2B-8114-B46BBC0D03F6}"/>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233B4B8C-F253-4F44-A8FA-924F57C04FF1}"/>
            </a:ext>
          </a:extLst>
        </xdr:cNvPr>
        <xdr:cNvSpPr txBox="1"/>
      </xdr:nvSpPr>
      <xdr:spPr>
        <a:xfrm>
          <a:off x="1604917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95B2517-CC24-40A1-88A8-255E48730618}"/>
            </a:ext>
          </a:extLst>
        </xdr:cNvPr>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F6CDF70A-6EF9-46BC-987F-79C2F7706D03}"/>
            </a:ext>
          </a:extLst>
        </xdr:cNvPr>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680F8645-76DB-48F4-A8AE-2BD885A2DF44}"/>
            </a:ext>
          </a:extLst>
        </xdr:cNvPr>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4C0FF1C7-8012-4286-AC59-F1EDCDE28C8D}"/>
            </a:ext>
          </a:extLst>
        </xdr:cNvPr>
        <xdr:cNvCxnSpPr/>
      </xdr:nvCxnSpPr>
      <xdr:spPr>
        <a:xfrm flipV="1">
          <a:off x="199510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364DA1B7-44D0-4166-AFAC-139A166FB79A}"/>
            </a:ext>
          </a:extLst>
        </xdr:cNvPr>
        <xdr:cNvSpPr txBox="1"/>
      </xdr:nvSpPr>
      <xdr:spPr>
        <a:xfrm>
          <a:off x="199898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AB7ECFD4-2522-4C15-918C-93F38AFBDA4D}"/>
            </a:ext>
          </a:extLst>
        </xdr:cNvPr>
        <xdr:cNvCxnSpPr/>
      </xdr:nvCxnSpPr>
      <xdr:spPr>
        <a:xfrm>
          <a:off x="19881850" y="10804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0F1F8926-01B9-49E1-AEDA-94C98A81E244}"/>
            </a:ext>
          </a:extLst>
        </xdr:cNvPr>
        <xdr:cNvSpPr txBox="1"/>
      </xdr:nvSpPr>
      <xdr:spPr>
        <a:xfrm>
          <a:off x="199898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F37FF999-903A-48AE-9D82-9E362D311E15}"/>
            </a:ext>
          </a:extLst>
        </xdr:cNvPr>
        <xdr:cNvCxnSpPr/>
      </xdr:nvCxnSpPr>
      <xdr:spPr>
        <a:xfrm>
          <a:off x="19881850" y="96006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7FB97F66-71FF-4CD0-9D68-4E9795B3BBBC}"/>
            </a:ext>
          </a:extLst>
        </xdr:cNvPr>
        <xdr:cNvSpPr txBox="1"/>
      </xdr:nvSpPr>
      <xdr:spPr>
        <a:xfrm>
          <a:off x="199898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72A8C09-AA44-4BA3-A019-F60F0D9BAFF8}"/>
            </a:ext>
          </a:extLst>
        </xdr:cNvPr>
        <xdr:cNvSpPr/>
      </xdr:nvSpPr>
      <xdr:spPr>
        <a:xfrm>
          <a:off x="199009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B3EED36D-EC25-4FB9-8136-53F2EB3239F6}"/>
            </a:ext>
          </a:extLst>
        </xdr:cNvPr>
        <xdr:cNvSpPr/>
      </xdr:nvSpPr>
      <xdr:spPr>
        <a:xfrm>
          <a:off x="19157950" y="104087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EEB97A81-7789-4133-9513-54CBBB365287}"/>
            </a:ext>
          </a:extLst>
        </xdr:cNvPr>
        <xdr:cNvSpPr/>
      </xdr:nvSpPr>
      <xdr:spPr>
        <a:xfrm>
          <a:off x="1834515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9877DDFB-B635-403B-9DCF-845766BEF29C}"/>
            </a:ext>
          </a:extLst>
        </xdr:cNvPr>
        <xdr:cNvSpPr/>
      </xdr:nvSpPr>
      <xdr:spPr>
        <a:xfrm>
          <a:off x="175514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CE84987E-7C89-4562-8CBC-921F39F991B6}"/>
            </a:ext>
          </a:extLst>
        </xdr:cNvPr>
        <xdr:cNvSpPr/>
      </xdr:nvSpPr>
      <xdr:spPr>
        <a:xfrm>
          <a:off x="16757650" y="104316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D4C78A6-1FA6-45EB-8133-2D6B12158647}"/>
            </a:ext>
          </a:extLst>
        </xdr:cNvPr>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F94DF8E-26E9-4A69-B856-E6B0CC215A33}"/>
            </a:ext>
          </a:extLst>
        </xdr:cNvPr>
        <xdr:cNvSpPr txBox="1"/>
      </xdr:nvSpPr>
      <xdr:spPr>
        <a:xfrm>
          <a:off x="1902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A2B5416-3175-4972-A365-22C4E797FBB1}"/>
            </a:ext>
          </a:extLst>
        </xdr:cNvPr>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3066B2A-3314-49FE-A652-78190F9A4F84}"/>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5CA7C39-52FB-4C9D-989E-2CABC407610F}"/>
            </a:ext>
          </a:extLst>
        </xdr:cNvPr>
        <xdr:cNvSpPr txBox="1"/>
      </xdr:nvSpPr>
      <xdr:spPr>
        <a:xfrm>
          <a:off x="166274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38354</xdr:rowOff>
    </xdr:from>
    <xdr:to>
      <xdr:col>116</xdr:col>
      <xdr:colOff>114300</xdr:colOff>
      <xdr:row>59</xdr:row>
      <xdr:rowOff>139954</xdr:rowOff>
    </xdr:to>
    <xdr:sp macro="" textlink="">
      <xdr:nvSpPr>
        <xdr:cNvPr id="600" name="楕円 599">
          <a:extLst>
            <a:ext uri="{FF2B5EF4-FFF2-40B4-BE49-F238E27FC236}">
              <a16:creationId xmlns:a16="http://schemas.microsoft.com/office/drawing/2014/main" id="{2CA02852-5052-4E8B-ADCC-FA76A304ABAB}"/>
            </a:ext>
          </a:extLst>
        </xdr:cNvPr>
        <xdr:cNvSpPr/>
      </xdr:nvSpPr>
      <xdr:spPr>
        <a:xfrm>
          <a:off x="199009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61231</xdr:rowOff>
    </xdr:from>
    <xdr:ext cx="469744" cy="259045"/>
    <xdr:sp macro="" textlink="">
      <xdr:nvSpPr>
        <xdr:cNvPr id="601" name="【学校施設】&#10;一人当たり面積該当値テキスト">
          <a:extLst>
            <a:ext uri="{FF2B5EF4-FFF2-40B4-BE49-F238E27FC236}">
              <a16:creationId xmlns:a16="http://schemas.microsoft.com/office/drawing/2014/main" id="{075BC1E4-9362-47A4-83D4-459C70D31E23}"/>
            </a:ext>
          </a:extLst>
        </xdr:cNvPr>
        <xdr:cNvSpPr txBox="1"/>
      </xdr:nvSpPr>
      <xdr:spPr>
        <a:xfrm>
          <a:off x="19989800" y="1000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68644</xdr:rowOff>
    </xdr:from>
    <xdr:to>
      <xdr:col>112</xdr:col>
      <xdr:colOff>38100</xdr:colOff>
      <xdr:row>59</xdr:row>
      <xdr:rowOff>170244</xdr:rowOff>
    </xdr:to>
    <xdr:sp macro="" textlink="">
      <xdr:nvSpPr>
        <xdr:cNvPr id="602" name="楕円 601">
          <a:extLst>
            <a:ext uri="{FF2B5EF4-FFF2-40B4-BE49-F238E27FC236}">
              <a16:creationId xmlns:a16="http://schemas.microsoft.com/office/drawing/2014/main" id="{AE4DFEDB-7F50-4A0D-8880-2ABF7CA242A6}"/>
            </a:ext>
          </a:extLst>
        </xdr:cNvPr>
        <xdr:cNvSpPr/>
      </xdr:nvSpPr>
      <xdr:spPr>
        <a:xfrm>
          <a:off x="19157950" y="101841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89154</xdr:rowOff>
    </xdr:from>
    <xdr:to>
      <xdr:col>116</xdr:col>
      <xdr:colOff>63500</xdr:colOff>
      <xdr:row>59</xdr:row>
      <xdr:rowOff>119444</xdr:rowOff>
    </xdr:to>
    <xdr:cxnSp macro="">
      <xdr:nvCxnSpPr>
        <xdr:cNvPr id="603" name="直線コネクタ 602">
          <a:extLst>
            <a:ext uri="{FF2B5EF4-FFF2-40B4-BE49-F238E27FC236}">
              <a16:creationId xmlns:a16="http://schemas.microsoft.com/office/drawing/2014/main" id="{AE010AC2-96D4-41B0-BABB-F75143EF1425}"/>
            </a:ext>
          </a:extLst>
        </xdr:cNvPr>
        <xdr:cNvCxnSpPr/>
      </xdr:nvCxnSpPr>
      <xdr:spPr>
        <a:xfrm flipV="1">
          <a:off x="19199225" y="10204704"/>
          <a:ext cx="752475"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89218</xdr:rowOff>
    </xdr:from>
    <xdr:to>
      <xdr:col>107</xdr:col>
      <xdr:colOff>101600</xdr:colOff>
      <xdr:row>60</xdr:row>
      <xdr:rowOff>19368</xdr:rowOff>
    </xdr:to>
    <xdr:sp macro="" textlink="">
      <xdr:nvSpPr>
        <xdr:cNvPr id="604" name="楕円 603">
          <a:extLst>
            <a:ext uri="{FF2B5EF4-FFF2-40B4-BE49-F238E27FC236}">
              <a16:creationId xmlns:a16="http://schemas.microsoft.com/office/drawing/2014/main" id="{32202D95-4794-4BB1-84F5-997C551034F8}"/>
            </a:ext>
          </a:extLst>
        </xdr:cNvPr>
        <xdr:cNvSpPr/>
      </xdr:nvSpPr>
      <xdr:spPr>
        <a:xfrm>
          <a:off x="18345150" y="102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119444</xdr:rowOff>
    </xdr:from>
    <xdr:to>
      <xdr:col>111</xdr:col>
      <xdr:colOff>177800</xdr:colOff>
      <xdr:row>59</xdr:row>
      <xdr:rowOff>140018</xdr:rowOff>
    </xdr:to>
    <xdr:cxnSp macro="">
      <xdr:nvCxnSpPr>
        <xdr:cNvPr id="605" name="直線コネクタ 604">
          <a:extLst>
            <a:ext uri="{FF2B5EF4-FFF2-40B4-BE49-F238E27FC236}">
              <a16:creationId xmlns:a16="http://schemas.microsoft.com/office/drawing/2014/main" id="{9769B9E1-9959-4FE5-AA33-5FBFD18E4567}"/>
            </a:ext>
          </a:extLst>
        </xdr:cNvPr>
        <xdr:cNvCxnSpPr/>
      </xdr:nvCxnSpPr>
      <xdr:spPr>
        <a:xfrm flipV="1">
          <a:off x="18395950" y="10234994"/>
          <a:ext cx="8032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108077</xdr:rowOff>
    </xdr:from>
    <xdr:to>
      <xdr:col>102</xdr:col>
      <xdr:colOff>165100</xdr:colOff>
      <xdr:row>60</xdr:row>
      <xdr:rowOff>38227</xdr:rowOff>
    </xdr:to>
    <xdr:sp macro="" textlink="">
      <xdr:nvSpPr>
        <xdr:cNvPr id="606" name="楕円 605">
          <a:extLst>
            <a:ext uri="{FF2B5EF4-FFF2-40B4-BE49-F238E27FC236}">
              <a16:creationId xmlns:a16="http://schemas.microsoft.com/office/drawing/2014/main" id="{0C249696-365E-4CC5-A599-FB462D488CCD}"/>
            </a:ext>
          </a:extLst>
        </xdr:cNvPr>
        <xdr:cNvSpPr/>
      </xdr:nvSpPr>
      <xdr:spPr>
        <a:xfrm>
          <a:off x="17551400" y="102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140018</xdr:rowOff>
    </xdr:from>
    <xdr:to>
      <xdr:col>107</xdr:col>
      <xdr:colOff>50800</xdr:colOff>
      <xdr:row>59</xdr:row>
      <xdr:rowOff>158877</xdr:rowOff>
    </xdr:to>
    <xdr:cxnSp macro="">
      <xdr:nvCxnSpPr>
        <xdr:cNvPr id="607" name="直線コネクタ 606">
          <a:extLst>
            <a:ext uri="{FF2B5EF4-FFF2-40B4-BE49-F238E27FC236}">
              <a16:creationId xmlns:a16="http://schemas.microsoft.com/office/drawing/2014/main" id="{2DC378F9-8D64-4210-83B5-896EE90D056D}"/>
            </a:ext>
          </a:extLst>
        </xdr:cNvPr>
        <xdr:cNvCxnSpPr/>
      </xdr:nvCxnSpPr>
      <xdr:spPr>
        <a:xfrm flipV="1">
          <a:off x="17602200" y="10255568"/>
          <a:ext cx="79375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126365</xdr:rowOff>
    </xdr:from>
    <xdr:to>
      <xdr:col>98</xdr:col>
      <xdr:colOff>38100</xdr:colOff>
      <xdr:row>60</xdr:row>
      <xdr:rowOff>56515</xdr:rowOff>
    </xdr:to>
    <xdr:sp macro="" textlink="">
      <xdr:nvSpPr>
        <xdr:cNvPr id="608" name="楕円 607">
          <a:extLst>
            <a:ext uri="{FF2B5EF4-FFF2-40B4-BE49-F238E27FC236}">
              <a16:creationId xmlns:a16="http://schemas.microsoft.com/office/drawing/2014/main" id="{44E783DB-611A-430B-836E-E86F6D9DCAB2}"/>
            </a:ext>
          </a:extLst>
        </xdr:cNvPr>
        <xdr:cNvSpPr/>
      </xdr:nvSpPr>
      <xdr:spPr>
        <a:xfrm>
          <a:off x="16757650" y="10241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158877</xdr:rowOff>
    </xdr:from>
    <xdr:to>
      <xdr:col>102</xdr:col>
      <xdr:colOff>114300</xdr:colOff>
      <xdr:row>60</xdr:row>
      <xdr:rowOff>5715</xdr:rowOff>
    </xdr:to>
    <xdr:cxnSp macro="">
      <xdr:nvCxnSpPr>
        <xdr:cNvPr id="609" name="直線コネクタ 608">
          <a:extLst>
            <a:ext uri="{FF2B5EF4-FFF2-40B4-BE49-F238E27FC236}">
              <a16:creationId xmlns:a16="http://schemas.microsoft.com/office/drawing/2014/main" id="{FA994F89-9DE8-45D2-83A3-DEAF58858030}"/>
            </a:ext>
          </a:extLst>
        </xdr:cNvPr>
        <xdr:cNvCxnSpPr/>
      </xdr:nvCxnSpPr>
      <xdr:spPr>
        <a:xfrm flipV="1">
          <a:off x="16798925" y="10274427"/>
          <a:ext cx="8032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6622F1D7-CFF2-4720-8367-18046CBB3444}"/>
            </a:ext>
          </a:extLst>
        </xdr:cNvPr>
        <xdr:cNvSpPr txBox="1"/>
      </xdr:nvSpPr>
      <xdr:spPr>
        <a:xfrm>
          <a:off x="189802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BCCD1BAE-E63B-49A3-8E71-2439128C33DA}"/>
            </a:ext>
          </a:extLst>
        </xdr:cNvPr>
        <xdr:cNvSpPr txBox="1"/>
      </xdr:nvSpPr>
      <xdr:spPr>
        <a:xfrm>
          <a:off x="181801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B707EFCC-DB82-4080-84D5-84C5C7BC84CA}"/>
            </a:ext>
          </a:extLst>
        </xdr:cNvPr>
        <xdr:cNvSpPr txBox="1"/>
      </xdr:nvSpPr>
      <xdr:spPr>
        <a:xfrm>
          <a:off x="1738637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3FD128CD-822A-46F0-8879-D2225A935F92}"/>
            </a:ext>
          </a:extLst>
        </xdr:cNvPr>
        <xdr:cNvSpPr txBox="1"/>
      </xdr:nvSpPr>
      <xdr:spPr>
        <a:xfrm>
          <a:off x="165926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15321</xdr:rowOff>
    </xdr:from>
    <xdr:ext cx="469744" cy="259045"/>
    <xdr:sp macro="" textlink="">
      <xdr:nvSpPr>
        <xdr:cNvPr id="614" name="n_1mainValue【学校施設】&#10;一人当たり面積">
          <a:extLst>
            <a:ext uri="{FF2B5EF4-FFF2-40B4-BE49-F238E27FC236}">
              <a16:creationId xmlns:a16="http://schemas.microsoft.com/office/drawing/2014/main" id="{3B1D11E0-C4F6-4B14-811F-86C5D4126CE8}"/>
            </a:ext>
          </a:extLst>
        </xdr:cNvPr>
        <xdr:cNvSpPr txBox="1"/>
      </xdr:nvSpPr>
      <xdr:spPr>
        <a:xfrm>
          <a:off x="18980227" y="995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35895</xdr:rowOff>
    </xdr:from>
    <xdr:ext cx="469744" cy="259045"/>
    <xdr:sp macro="" textlink="">
      <xdr:nvSpPr>
        <xdr:cNvPr id="615" name="n_2mainValue【学校施設】&#10;一人当たり面積">
          <a:extLst>
            <a:ext uri="{FF2B5EF4-FFF2-40B4-BE49-F238E27FC236}">
              <a16:creationId xmlns:a16="http://schemas.microsoft.com/office/drawing/2014/main" id="{37987EBA-BB0E-4A80-8CF9-8C9C1A50BEB9}"/>
            </a:ext>
          </a:extLst>
        </xdr:cNvPr>
        <xdr:cNvSpPr txBox="1"/>
      </xdr:nvSpPr>
      <xdr:spPr>
        <a:xfrm>
          <a:off x="18180127" y="997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54754</xdr:rowOff>
    </xdr:from>
    <xdr:ext cx="469744" cy="259045"/>
    <xdr:sp macro="" textlink="">
      <xdr:nvSpPr>
        <xdr:cNvPr id="616" name="n_3mainValue【学校施設】&#10;一人当たり面積">
          <a:extLst>
            <a:ext uri="{FF2B5EF4-FFF2-40B4-BE49-F238E27FC236}">
              <a16:creationId xmlns:a16="http://schemas.microsoft.com/office/drawing/2014/main" id="{BF06E245-11A4-453B-A349-1A3C1A446324}"/>
            </a:ext>
          </a:extLst>
        </xdr:cNvPr>
        <xdr:cNvSpPr txBox="1"/>
      </xdr:nvSpPr>
      <xdr:spPr>
        <a:xfrm>
          <a:off x="17386377" y="999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73042</xdr:rowOff>
    </xdr:from>
    <xdr:ext cx="469744" cy="259045"/>
    <xdr:sp macro="" textlink="">
      <xdr:nvSpPr>
        <xdr:cNvPr id="617" name="n_4mainValue【学校施設】&#10;一人当たり面積">
          <a:extLst>
            <a:ext uri="{FF2B5EF4-FFF2-40B4-BE49-F238E27FC236}">
              <a16:creationId xmlns:a16="http://schemas.microsoft.com/office/drawing/2014/main" id="{71C06759-FA72-4A75-AC05-3D265793B48B}"/>
            </a:ext>
          </a:extLst>
        </xdr:cNvPr>
        <xdr:cNvSpPr txBox="1"/>
      </xdr:nvSpPr>
      <xdr:spPr>
        <a:xfrm>
          <a:off x="16592627" y="1001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65C1B5BB-4B84-456B-9822-AFCDA684678B}"/>
            </a:ext>
          </a:extLst>
        </xdr:cNvPr>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5CD27AC-7E6C-4AD1-9604-43783F2B40C7}"/>
            </a:ext>
          </a:extLst>
        </xdr:cNvPr>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CCF6609F-9937-47D4-B6F9-0DEDFCED4360}"/>
            </a:ext>
          </a:extLst>
        </xdr:cNvPr>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9EBAAA5F-48FF-4F9D-AB54-E8BC5A3F2313}"/>
            </a:ext>
          </a:extLst>
        </xdr:cNvPr>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B92473FF-290E-4952-8466-EA541EA551F5}"/>
            </a:ext>
          </a:extLst>
        </xdr:cNvPr>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EAF0096F-5F96-4701-8E1E-7F3FF9541071}"/>
            </a:ext>
          </a:extLst>
        </xdr:cNvPr>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2FF758D0-3353-45D7-81EA-6C1767422704}"/>
            </a:ext>
          </a:extLst>
        </xdr:cNvPr>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D4552E0B-2B27-4E03-966D-9DC96A934410}"/>
            </a:ext>
          </a:extLst>
        </xdr:cNvPr>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F0AA1314-2EF1-425B-8337-EBDFA98326FE}"/>
            </a:ext>
          </a:extLst>
        </xdr:cNvPr>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4E585B8D-C2D9-4C30-BF96-AC47ABBB8320}"/>
            </a:ext>
          </a:extLst>
        </xdr:cNvPr>
        <xdr:cNvCxnSpPr/>
      </xdr:nvCxnSpPr>
      <xdr:spPr>
        <a:xfrm>
          <a:off x="11207750" y="1524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877467A0-913F-4226-93A4-71690CFB0DA9}"/>
            </a:ext>
          </a:extLst>
        </xdr:cNvPr>
        <xdr:cNvSpPr txBox="1"/>
      </xdr:nvSpPr>
      <xdr:spPr>
        <a:xfrm>
          <a:off x="107977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FFBB9C4-593B-410D-83C1-4BAD1E6BEB11}"/>
            </a:ext>
          </a:extLst>
        </xdr:cNvPr>
        <xdr:cNvCxnSpPr/>
      </xdr:nvCxnSpPr>
      <xdr:spPr>
        <a:xfrm>
          <a:off x="11207750" y="1485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5E2A00B-2A23-46E7-974F-722463687D80}"/>
            </a:ext>
          </a:extLst>
        </xdr:cNvPr>
        <xdr:cNvSpPr txBox="1"/>
      </xdr:nvSpPr>
      <xdr:spPr>
        <a:xfrm>
          <a:off x="107977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6518A134-8670-4347-B1C5-14378D89B812}"/>
            </a:ext>
          </a:extLst>
        </xdr:cNvPr>
        <xdr:cNvCxnSpPr/>
      </xdr:nvCxnSpPr>
      <xdr:spPr>
        <a:xfrm>
          <a:off x="11207750" y="1447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9D62C969-B808-4B4D-8320-27BAB4BC17EC}"/>
            </a:ext>
          </a:extLst>
        </xdr:cNvPr>
        <xdr:cNvSpPr txBox="1"/>
      </xdr:nvSpPr>
      <xdr:spPr>
        <a:xfrm>
          <a:off x="108427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46B5B639-846B-4272-83A9-441919373D62}"/>
            </a:ext>
          </a:extLst>
        </xdr:cNvPr>
        <xdr:cNvCxnSpPr/>
      </xdr:nvCxnSpPr>
      <xdr:spPr>
        <a:xfrm>
          <a:off x="11207750" y="1409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37A44A0E-5F18-40FD-BEA8-FEA1D073803A}"/>
            </a:ext>
          </a:extLst>
        </xdr:cNvPr>
        <xdr:cNvSpPr txBox="1"/>
      </xdr:nvSpPr>
      <xdr:spPr>
        <a:xfrm>
          <a:off x="108427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635EE111-FBEE-4886-8667-ECAF59DF8FBD}"/>
            </a:ext>
          </a:extLst>
        </xdr:cNvPr>
        <xdr:cNvCxnSpPr/>
      </xdr:nvCxnSpPr>
      <xdr:spPr>
        <a:xfrm>
          <a:off x="11207750" y="1371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44EC5769-F50C-4B61-8659-7547FB75E4C2}"/>
            </a:ext>
          </a:extLst>
        </xdr:cNvPr>
        <xdr:cNvSpPr txBox="1"/>
      </xdr:nvSpPr>
      <xdr:spPr>
        <a:xfrm>
          <a:off x="108427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495398F-F49C-4CF7-83E5-8FEF78BAEA85}"/>
            </a:ext>
          </a:extLst>
        </xdr:cNvPr>
        <xdr:cNvCxnSpPr/>
      </xdr:nvCxnSpPr>
      <xdr:spPr>
        <a:xfrm>
          <a:off x="11207750" y="1333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7C27DDAF-1687-44B9-A776-E87E990C5A2B}"/>
            </a:ext>
          </a:extLst>
        </xdr:cNvPr>
        <xdr:cNvSpPr txBox="1"/>
      </xdr:nvSpPr>
      <xdr:spPr>
        <a:xfrm>
          <a:off x="1084279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8CC6E8E3-EA31-4398-8DF5-5CFC8EE5D208}"/>
            </a:ext>
          </a:extLst>
        </xdr:cNvPr>
        <xdr:cNvCxnSpPr/>
      </xdr:nvCxnSpPr>
      <xdr:spPr>
        <a:xfrm>
          <a:off x="11207750"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E043EE47-6997-4F86-9F88-5BC755CCBDC0}"/>
            </a:ext>
          </a:extLst>
        </xdr:cNvPr>
        <xdr:cNvSpPr txBox="1"/>
      </xdr:nvSpPr>
      <xdr:spPr>
        <a:xfrm>
          <a:off x="10906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520BEED1-13D3-42D9-90D0-D9F92EFD9CAD}"/>
            </a:ext>
          </a:extLst>
        </xdr:cNvPr>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023D4D90-DB33-426B-B43B-E8E2C7F90B62}"/>
            </a:ext>
          </a:extLst>
        </xdr:cNvPr>
        <xdr:cNvCxnSpPr/>
      </xdr:nvCxnSpPr>
      <xdr:spPr>
        <a:xfrm flipV="1">
          <a:off x="1469961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33D6A223-A8E7-4CBF-AEBB-ED87B0145C46}"/>
            </a:ext>
          </a:extLst>
        </xdr:cNvPr>
        <xdr:cNvSpPr txBox="1"/>
      </xdr:nvSpPr>
      <xdr:spPr>
        <a:xfrm>
          <a:off x="1473835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521EE3BE-D55E-4F3B-8C98-31D8B9C14065}"/>
            </a:ext>
          </a:extLst>
        </xdr:cNvPr>
        <xdr:cNvCxnSpPr/>
      </xdr:nvCxnSpPr>
      <xdr:spPr>
        <a:xfrm>
          <a:off x="14611350" y="14859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42977285-58EB-443E-A592-A4293EB6C125}"/>
            </a:ext>
          </a:extLst>
        </xdr:cNvPr>
        <xdr:cNvSpPr txBox="1"/>
      </xdr:nvSpPr>
      <xdr:spPr>
        <a:xfrm>
          <a:off x="1473835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BA4D881F-9F92-4F3E-914D-96366A8B22EB}"/>
            </a:ext>
          </a:extLst>
        </xdr:cNvPr>
        <xdr:cNvCxnSpPr/>
      </xdr:nvCxnSpPr>
      <xdr:spPr>
        <a:xfrm>
          <a:off x="14611350" y="13466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3AF87A9C-2BE9-4A99-A2C7-67BFBC2EC2FB}"/>
            </a:ext>
          </a:extLst>
        </xdr:cNvPr>
        <xdr:cNvSpPr txBox="1"/>
      </xdr:nvSpPr>
      <xdr:spPr>
        <a:xfrm>
          <a:off x="1473835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139BA7CC-0EF8-411D-A5D0-610918711428}"/>
            </a:ext>
          </a:extLst>
        </xdr:cNvPr>
        <xdr:cNvSpPr/>
      </xdr:nvSpPr>
      <xdr:spPr>
        <a:xfrm>
          <a:off x="14649450" y="142519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9CB606BF-EA40-4745-B6B9-241C28BCC973}"/>
            </a:ext>
          </a:extLst>
        </xdr:cNvPr>
        <xdr:cNvSpPr/>
      </xdr:nvSpPr>
      <xdr:spPr>
        <a:xfrm>
          <a:off x="1388745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4C13C486-B018-4450-BCE2-96A86E590B46}"/>
            </a:ext>
          </a:extLst>
        </xdr:cNvPr>
        <xdr:cNvSpPr/>
      </xdr:nvSpPr>
      <xdr:spPr>
        <a:xfrm>
          <a:off x="13093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16A6ACA4-382E-44BE-9D5E-D63C9F1F0429}"/>
            </a:ext>
          </a:extLst>
        </xdr:cNvPr>
        <xdr:cNvSpPr/>
      </xdr:nvSpPr>
      <xdr:spPr>
        <a:xfrm>
          <a:off x="12299950" y="141738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4C0A30C0-DA01-49A1-8E35-5F50B0D79A2C}"/>
            </a:ext>
          </a:extLst>
        </xdr:cNvPr>
        <xdr:cNvSpPr/>
      </xdr:nvSpPr>
      <xdr:spPr>
        <a:xfrm>
          <a:off x="1148715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4A7204C-4BC5-4BF6-9F10-7BE2ED8ED53A}"/>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A74F2EC4-EA56-479D-8144-3DCF4B6C724B}"/>
            </a:ext>
          </a:extLst>
        </xdr:cNvPr>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9766BFE-0BD7-4F48-B4BB-F0BF9C8D77B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A59D866-8C4E-4137-BBEB-06D894A44099}"/>
            </a:ext>
          </a:extLst>
        </xdr:cNvPr>
        <xdr:cNvSpPr txBox="1"/>
      </xdr:nvSpPr>
      <xdr:spPr>
        <a:xfrm>
          <a:off x="12169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2F1135D-D816-43C9-A4BC-6AB81AB369B9}"/>
            </a:ext>
          </a:extLst>
        </xdr:cNvPr>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103505</xdr:rowOff>
    </xdr:from>
    <xdr:to>
      <xdr:col>85</xdr:col>
      <xdr:colOff>177800</xdr:colOff>
      <xdr:row>84</xdr:row>
      <xdr:rowOff>33655</xdr:rowOff>
    </xdr:to>
    <xdr:sp macro="" textlink="">
      <xdr:nvSpPr>
        <xdr:cNvPr id="658" name="楕円 657">
          <a:extLst>
            <a:ext uri="{FF2B5EF4-FFF2-40B4-BE49-F238E27FC236}">
              <a16:creationId xmlns:a16="http://schemas.microsoft.com/office/drawing/2014/main" id="{36104145-5EED-4FB0-A08B-34CCEDAB0740}"/>
            </a:ext>
          </a:extLst>
        </xdr:cNvPr>
        <xdr:cNvSpPr/>
      </xdr:nvSpPr>
      <xdr:spPr>
        <a:xfrm>
          <a:off x="14649450" y="1433385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81932</xdr:rowOff>
    </xdr:from>
    <xdr:ext cx="405111" cy="259045"/>
    <xdr:sp macro="" textlink="">
      <xdr:nvSpPr>
        <xdr:cNvPr id="659" name="【児童館】&#10;有形固定資産減価償却率該当値テキスト">
          <a:extLst>
            <a:ext uri="{FF2B5EF4-FFF2-40B4-BE49-F238E27FC236}">
              <a16:creationId xmlns:a16="http://schemas.microsoft.com/office/drawing/2014/main" id="{6E265929-7B04-4632-8E9F-BC7319E14138}"/>
            </a:ext>
          </a:extLst>
        </xdr:cNvPr>
        <xdr:cNvSpPr txBox="1"/>
      </xdr:nvSpPr>
      <xdr:spPr>
        <a:xfrm>
          <a:off x="1473835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63500</xdr:rowOff>
    </xdr:from>
    <xdr:to>
      <xdr:col>81</xdr:col>
      <xdr:colOff>101600</xdr:colOff>
      <xdr:row>83</xdr:row>
      <xdr:rowOff>165100</xdr:rowOff>
    </xdr:to>
    <xdr:sp macro="" textlink="">
      <xdr:nvSpPr>
        <xdr:cNvPr id="660" name="楕円 659">
          <a:extLst>
            <a:ext uri="{FF2B5EF4-FFF2-40B4-BE49-F238E27FC236}">
              <a16:creationId xmlns:a16="http://schemas.microsoft.com/office/drawing/2014/main" id="{31AFF116-0678-4660-A66D-0A27DC0719F4}"/>
            </a:ext>
          </a:extLst>
        </xdr:cNvPr>
        <xdr:cNvSpPr/>
      </xdr:nvSpPr>
      <xdr:spPr>
        <a:xfrm>
          <a:off x="1388745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114300</xdr:rowOff>
    </xdr:from>
    <xdr:to>
      <xdr:col>85</xdr:col>
      <xdr:colOff>127000</xdr:colOff>
      <xdr:row>83</xdr:row>
      <xdr:rowOff>154305</xdr:rowOff>
    </xdr:to>
    <xdr:cxnSp macro="">
      <xdr:nvCxnSpPr>
        <xdr:cNvPr id="661" name="直線コネクタ 660">
          <a:extLst>
            <a:ext uri="{FF2B5EF4-FFF2-40B4-BE49-F238E27FC236}">
              <a16:creationId xmlns:a16="http://schemas.microsoft.com/office/drawing/2014/main" id="{03069D2E-5D04-4EAA-AEDC-BD4769ADCE1F}"/>
            </a:ext>
          </a:extLst>
        </xdr:cNvPr>
        <xdr:cNvCxnSpPr/>
      </xdr:nvCxnSpPr>
      <xdr:spPr>
        <a:xfrm>
          <a:off x="13938250" y="1434465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31114</xdr:rowOff>
    </xdr:from>
    <xdr:to>
      <xdr:col>76</xdr:col>
      <xdr:colOff>165100</xdr:colOff>
      <xdr:row>83</xdr:row>
      <xdr:rowOff>132714</xdr:rowOff>
    </xdr:to>
    <xdr:sp macro="" textlink="">
      <xdr:nvSpPr>
        <xdr:cNvPr id="662" name="楕円 661">
          <a:extLst>
            <a:ext uri="{FF2B5EF4-FFF2-40B4-BE49-F238E27FC236}">
              <a16:creationId xmlns:a16="http://schemas.microsoft.com/office/drawing/2014/main" id="{24B0D5A1-97A1-4471-A19C-143EDB0E095D}"/>
            </a:ext>
          </a:extLst>
        </xdr:cNvPr>
        <xdr:cNvSpPr/>
      </xdr:nvSpPr>
      <xdr:spPr>
        <a:xfrm>
          <a:off x="13093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81914</xdr:rowOff>
    </xdr:from>
    <xdr:to>
      <xdr:col>81</xdr:col>
      <xdr:colOff>50800</xdr:colOff>
      <xdr:row>83</xdr:row>
      <xdr:rowOff>114300</xdr:rowOff>
    </xdr:to>
    <xdr:cxnSp macro="">
      <xdr:nvCxnSpPr>
        <xdr:cNvPr id="663" name="直線コネクタ 662">
          <a:extLst>
            <a:ext uri="{FF2B5EF4-FFF2-40B4-BE49-F238E27FC236}">
              <a16:creationId xmlns:a16="http://schemas.microsoft.com/office/drawing/2014/main" id="{3D4D97EA-FCFD-4BF7-983E-724E69C5EDB1}"/>
            </a:ext>
          </a:extLst>
        </xdr:cNvPr>
        <xdr:cNvCxnSpPr/>
      </xdr:nvCxnSpPr>
      <xdr:spPr>
        <a:xfrm>
          <a:off x="13144500" y="14312264"/>
          <a:ext cx="7937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168275</xdr:rowOff>
    </xdr:from>
    <xdr:to>
      <xdr:col>72</xdr:col>
      <xdr:colOff>38100</xdr:colOff>
      <xdr:row>83</xdr:row>
      <xdr:rowOff>98425</xdr:rowOff>
    </xdr:to>
    <xdr:sp macro="" textlink="">
      <xdr:nvSpPr>
        <xdr:cNvPr id="664" name="楕円 663">
          <a:extLst>
            <a:ext uri="{FF2B5EF4-FFF2-40B4-BE49-F238E27FC236}">
              <a16:creationId xmlns:a16="http://schemas.microsoft.com/office/drawing/2014/main" id="{A9E71925-1EA0-43C8-BE87-9B0BF5299F7E}"/>
            </a:ext>
          </a:extLst>
        </xdr:cNvPr>
        <xdr:cNvSpPr/>
      </xdr:nvSpPr>
      <xdr:spPr>
        <a:xfrm>
          <a:off x="12299950" y="14227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47625</xdr:rowOff>
    </xdr:from>
    <xdr:to>
      <xdr:col>76</xdr:col>
      <xdr:colOff>114300</xdr:colOff>
      <xdr:row>83</xdr:row>
      <xdr:rowOff>81914</xdr:rowOff>
    </xdr:to>
    <xdr:cxnSp macro="">
      <xdr:nvCxnSpPr>
        <xdr:cNvPr id="665" name="直線コネクタ 664">
          <a:extLst>
            <a:ext uri="{FF2B5EF4-FFF2-40B4-BE49-F238E27FC236}">
              <a16:creationId xmlns:a16="http://schemas.microsoft.com/office/drawing/2014/main" id="{FB2074C5-32B2-42B5-B35E-DE0B0E2AFD88}"/>
            </a:ext>
          </a:extLst>
        </xdr:cNvPr>
        <xdr:cNvCxnSpPr/>
      </xdr:nvCxnSpPr>
      <xdr:spPr>
        <a:xfrm>
          <a:off x="12341225" y="14277975"/>
          <a:ext cx="8032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126364</xdr:rowOff>
    </xdr:from>
    <xdr:to>
      <xdr:col>67</xdr:col>
      <xdr:colOff>101600</xdr:colOff>
      <xdr:row>83</xdr:row>
      <xdr:rowOff>56514</xdr:rowOff>
    </xdr:to>
    <xdr:sp macro="" textlink="">
      <xdr:nvSpPr>
        <xdr:cNvPr id="666" name="楕円 665">
          <a:extLst>
            <a:ext uri="{FF2B5EF4-FFF2-40B4-BE49-F238E27FC236}">
              <a16:creationId xmlns:a16="http://schemas.microsoft.com/office/drawing/2014/main" id="{0B6ED8FF-794F-4CDF-83C7-67501E41F865}"/>
            </a:ext>
          </a:extLst>
        </xdr:cNvPr>
        <xdr:cNvSpPr/>
      </xdr:nvSpPr>
      <xdr:spPr>
        <a:xfrm>
          <a:off x="1148715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5714</xdr:rowOff>
    </xdr:from>
    <xdr:to>
      <xdr:col>71</xdr:col>
      <xdr:colOff>177800</xdr:colOff>
      <xdr:row>83</xdr:row>
      <xdr:rowOff>47625</xdr:rowOff>
    </xdr:to>
    <xdr:cxnSp macro="">
      <xdr:nvCxnSpPr>
        <xdr:cNvPr id="667" name="直線コネクタ 666">
          <a:extLst>
            <a:ext uri="{FF2B5EF4-FFF2-40B4-BE49-F238E27FC236}">
              <a16:creationId xmlns:a16="http://schemas.microsoft.com/office/drawing/2014/main" id="{AFFAD596-A6DF-4790-875B-F07FE8288818}"/>
            </a:ext>
          </a:extLst>
        </xdr:cNvPr>
        <xdr:cNvCxnSpPr/>
      </xdr:nvCxnSpPr>
      <xdr:spPr>
        <a:xfrm>
          <a:off x="11537950" y="14236064"/>
          <a:ext cx="80327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B38E18A1-0F83-4AC0-8428-A3769CA39AD7}"/>
            </a:ext>
          </a:extLst>
        </xdr:cNvPr>
        <xdr:cNvSpPr txBox="1"/>
      </xdr:nvSpPr>
      <xdr:spPr>
        <a:xfrm>
          <a:off x="1374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78DC2E30-64ED-4EED-8C03-51A862770315}"/>
            </a:ext>
          </a:extLst>
        </xdr:cNvPr>
        <xdr:cNvSpPr txBox="1"/>
      </xdr:nvSpPr>
      <xdr:spPr>
        <a:xfrm>
          <a:off x="1296099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2274B6D2-A249-4980-95C0-035D126F1585}"/>
            </a:ext>
          </a:extLst>
        </xdr:cNvPr>
        <xdr:cNvSpPr txBox="1"/>
      </xdr:nvSpPr>
      <xdr:spPr>
        <a:xfrm>
          <a:off x="121672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2D01A556-55C9-481A-8AF4-1F283EB84241}"/>
            </a:ext>
          </a:extLst>
        </xdr:cNvPr>
        <xdr:cNvSpPr txBox="1"/>
      </xdr:nvSpPr>
      <xdr:spPr>
        <a:xfrm>
          <a:off x="113544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156227</xdr:rowOff>
    </xdr:from>
    <xdr:ext cx="405111" cy="259045"/>
    <xdr:sp macro="" textlink="">
      <xdr:nvSpPr>
        <xdr:cNvPr id="672" name="n_1mainValue【児童館】&#10;有形固定資産減価償却率">
          <a:extLst>
            <a:ext uri="{FF2B5EF4-FFF2-40B4-BE49-F238E27FC236}">
              <a16:creationId xmlns:a16="http://schemas.microsoft.com/office/drawing/2014/main" id="{1FFD839D-C99A-405E-9DB4-63F1AFF8D1F5}"/>
            </a:ext>
          </a:extLst>
        </xdr:cNvPr>
        <xdr:cNvSpPr txBox="1"/>
      </xdr:nvSpPr>
      <xdr:spPr>
        <a:xfrm>
          <a:off x="137420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123841</xdr:rowOff>
    </xdr:from>
    <xdr:ext cx="405111" cy="259045"/>
    <xdr:sp macro="" textlink="">
      <xdr:nvSpPr>
        <xdr:cNvPr id="673" name="n_2mainValue【児童館】&#10;有形固定資産減価償却率">
          <a:extLst>
            <a:ext uri="{FF2B5EF4-FFF2-40B4-BE49-F238E27FC236}">
              <a16:creationId xmlns:a16="http://schemas.microsoft.com/office/drawing/2014/main" id="{390AB0FD-B12F-4C0B-A749-5DDEA823A139}"/>
            </a:ext>
          </a:extLst>
        </xdr:cNvPr>
        <xdr:cNvSpPr txBox="1"/>
      </xdr:nvSpPr>
      <xdr:spPr>
        <a:xfrm>
          <a:off x="1296099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89552</xdr:rowOff>
    </xdr:from>
    <xdr:ext cx="405111" cy="259045"/>
    <xdr:sp macro="" textlink="">
      <xdr:nvSpPr>
        <xdr:cNvPr id="674" name="n_3mainValue【児童館】&#10;有形固定資産減価償却率">
          <a:extLst>
            <a:ext uri="{FF2B5EF4-FFF2-40B4-BE49-F238E27FC236}">
              <a16:creationId xmlns:a16="http://schemas.microsoft.com/office/drawing/2014/main" id="{BAD454F8-DA9B-44D8-AFFD-1EC06D9A16C1}"/>
            </a:ext>
          </a:extLst>
        </xdr:cNvPr>
        <xdr:cNvSpPr txBox="1"/>
      </xdr:nvSpPr>
      <xdr:spPr>
        <a:xfrm>
          <a:off x="121672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47641</xdr:rowOff>
    </xdr:from>
    <xdr:ext cx="405111" cy="259045"/>
    <xdr:sp macro="" textlink="">
      <xdr:nvSpPr>
        <xdr:cNvPr id="675" name="n_4mainValue【児童館】&#10;有形固定資産減価償却率">
          <a:extLst>
            <a:ext uri="{FF2B5EF4-FFF2-40B4-BE49-F238E27FC236}">
              <a16:creationId xmlns:a16="http://schemas.microsoft.com/office/drawing/2014/main" id="{DD584B7F-F6A2-42FB-8BF3-D6907FE6010A}"/>
            </a:ext>
          </a:extLst>
        </xdr:cNvPr>
        <xdr:cNvSpPr txBox="1"/>
      </xdr:nvSpPr>
      <xdr:spPr>
        <a:xfrm>
          <a:off x="113544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85DAE162-DF53-4906-9CB7-096757D07B10}"/>
            </a:ext>
          </a:extLst>
        </xdr:cNvPr>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49375A0E-0399-44F6-A44B-56736BCA2247}"/>
            </a:ext>
          </a:extLst>
        </xdr:cNvPr>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59231288-6DCF-407A-8DEA-F332DCB616B8}"/>
            </a:ext>
          </a:extLst>
        </xdr:cNvPr>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5217230F-C328-40CE-A01B-89163A35AD94}"/>
            </a:ext>
          </a:extLst>
        </xdr:cNvPr>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40CD274-3C54-48F3-A636-31D554545363}"/>
            </a:ext>
          </a:extLst>
        </xdr:cNvPr>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B93472EB-75B4-4A5D-AE7B-4512A748B517}"/>
            </a:ext>
          </a:extLst>
        </xdr:cNvPr>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7A58FE6-2BF6-440E-914E-62FDA9862EC7}"/>
            </a:ext>
          </a:extLst>
        </xdr:cNvPr>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34387D5E-7437-4989-9FE0-4D567C9A2B54}"/>
            </a:ext>
          </a:extLst>
        </xdr:cNvPr>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5C560E0C-4388-453B-9F6A-27AF1CCBEAF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CA1FFCF-CA61-4953-9C3C-C9F4044EC402}"/>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3AD63E61-A637-4C99-8EBE-CD72AAD7CA9C}"/>
            </a:ext>
          </a:extLst>
        </xdr:cNvPr>
        <xdr:cNvCxnSpPr/>
      </xdr:nvCxnSpPr>
      <xdr:spPr>
        <a:xfrm>
          <a:off x="16459200" y="1491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6F13CB27-351D-44FA-932E-D58CF2EEF221}"/>
            </a:ext>
          </a:extLst>
        </xdr:cNvPr>
        <xdr:cNvSpPr txBox="1"/>
      </xdr:nvSpPr>
      <xdr:spPr>
        <a:xfrm>
          <a:off x="1604917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3B5EB506-6245-4EB9-9E79-8F6B1564160D}"/>
            </a:ext>
          </a:extLst>
        </xdr:cNvPr>
        <xdr:cNvCxnSpPr/>
      </xdr:nvCxnSpPr>
      <xdr:spPr>
        <a:xfrm>
          <a:off x="16459200" y="1458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FF261537-1D1B-41B0-8941-112CAD28A78F}"/>
            </a:ext>
          </a:extLst>
        </xdr:cNvPr>
        <xdr:cNvSpPr txBox="1"/>
      </xdr:nvSpPr>
      <xdr:spPr>
        <a:xfrm>
          <a:off x="1604917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109CA366-7F2B-4733-B40E-7C12E606A24C}"/>
            </a:ext>
          </a:extLst>
        </xdr:cNvPr>
        <xdr:cNvCxnSpPr/>
      </xdr:nvCxnSpPr>
      <xdr:spPr>
        <a:xfrm>
          <a:off x="16459200" y="1426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78461210-EF70-4149-B601-468424049331}"/>
            </a:ext>
          </a:extLst>
        </xdr:cNvPr>
        <xdr:cNvSpPr txBox="1"/>
      </xdr:nvSpPr>
      <xdr:spPr>
        <a:xfrm>
          <a:off x="1604917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94BC9F7D-E881-4BB9-B6C0-6FBC15031A2E}"/>
            </a:ext>
          </a:extLst>
        </xdr:cNvPr>
        <xdr:cNvCxnSpPr/>
      </xdr:nvCxnSpPr>
      <xdr:spPr>
        <a:xfrm>
          <a:off x="16459200" y="1393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77C7816C-BCFC-4FCF-924D-85474E6320B6}"/>
            </a:ext>
          </a:extLst>
        </xdr:cNvPr>
        <xdr:cNvSpPr txBox="1"/>
      </xdr:nvSpPr>
      <xdr:spPr>
        <a:xfrm>
          <a:off x="1604917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5C990ACC-B509-4A04-9EB2-AAC120196B78}"/>
            </a:ext>
          </a:extLst>
        </xdr:cNvPr>
        <xdr:cNvCxnSpPr/>
      </xdr:nvCxnSpPr>
      <xdr:spPr>
        <a:xfrm>
          <a:off x="16459200" y="1360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E21F2C8E-E443-4C5A-BE0E-C26AC12A6E82}"/>
            </a:ext>
          </a:extLst>
        </xdr:cNvPr>
        <xdr:cNvSpPr txBox="1"/>
      </xdr:nvSpPr>
      <xdr:spPr>
        <a:xfrm>
          <a:off x="1604917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92A21821-9726-496C-926B-AE68DF2C1C60}"/>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4DCDD2F3-3115-4396-869A-4C6709E0AB22}"/>
            </a:ext>
          </a:extLst>
        </xdr:cNvPr>
        <xdr:cNvSpPr txBox="1"/>
      </xdr:nvSpPr>
      <xdr:spPr>
        <a:xfrm>
          <a:off x="1604917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A277CEF0-9DC3-4D2B-8BA9-87AC79067F2E}"/>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83434C4B-33D7-419B-936C-DD63CB5F7DAA}"/>
            </a:ext>
          </a:extLst>
        </xdr:cNvPr>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ADFD066A-1A33-4FFA-9E5A-D927EBA58E7C}"/>
            </a:ext>
          </a:extLst>
        </xdr:cNvPr>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69DA96AD-401B-4ECD-87EE-54D15EB073D5}"/>
            </a:ext>
          </a:extLst>
        </xdr:cNvPr>
        <xdr:cNvCxnSpPr/>
      </xdr:nvCxnSpPr>
      <xdr:spPr>
        <a:xfrm flipV="1">
          <a:off x="199510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D69BF9DF-C6A8-42C4-95C0-03C65A8D540C}"/>
            </a:ext>
          </a:extLst>
        </xdr:cNvPr>
        <xdr:cNvSpPr txBox="1"/>
      </xdr:nvSpPr>
      <xdr:spPr>
        <a:xfrm>
          <a:off x="199898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D22B0E44-65E5-46BF-9019-7BDFCD5AC038}"/>
            </a:ext>
          </a:extLst>
        </xdr:cNvPr>
        <xdr:cNvCxnSpPr/>
      </xdr:nvCxnSpPr>
      <xdr:spPr>
        <a:xfrm>
          <a:off x="19881850" y="14897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1D5544BB-CAD6-4813-9450-F95B176FCE63}"/>
            </a:ext>
          </a:extLst>
        </xdr:cNvPr>
        <xdr:cNvSpPr txBox="1"/>
      </xdr:nvSpPr>
      <xdr:spPr>
        <a:xfrm>
          <a:off x="199898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4C29C1F2-FFBD-4558-8693-C0D615F8F73A}"/>
            </a:ext>
          </a:extLst>
        </xdr:cNvPr>
        <xdr:cNvCxnSpPr/>
      </xdr:nvCxnSpPr>
      <xdr:spPr>
        <a:xfrm>
          <a:off x="19881850" y="1341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B3AB2077-7E9E-4D7F-B4EE-30FB8B13A5CE}"/>
            </a:ext>
          </a:extLst>
        </xdr:cNvPr>
        <xdr:cNvSpPr txBox="1"/>
      </xdr:nvSpPr>
      <xdr:spPr>
        <a:xfrm>
          <a:off x="199898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275A7499-34E0-44DB-96F2-28A767980F6F}"/>
            </a:ext>
          </a:extLst>
        </xdr:cNvPr>
        <xdr:cNvSpPr/>
      </xdr:nvSpPr>
      <xdr:spPr>
        <a:xfrm>
          <a:off x="199009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8236C180-0EE9-49AA-993A-CAD3AB2CB5D7}"/>
            </a:ext>
          </a:extLst>
        </xdr:cNvPr>
        <xdr:cNvSpPr/>
      </xdr:nvSpPr>
      <xdr:spPr>
        <a:xfrm>
          <a:off x="19157950" y="14438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5987015F-87E1-4BF4-96DF-08FA47FBC602}"/>
            </a:ext>
          </a:extLst>
        </xdr:cNvPr>
        <xdr:cNvSpPr/>
      </xdr:nvSpPr>
      <xdr:spPr>
        <a:xfrm>
          <a:off x="1834515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1674D79E-46DD-4127-9EDE-C4BCF8F84912}"/>
            </a:ext>
          </a:extLst>
        </xdr:cNvPr>
        <xdr:cNvSpPr/>
      </xdr:nvSpPr>
      <xdr:spPr>
        <a:xfrm>
          <a:off x="175514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B4BAF496-BAA1-49F4-B588-A1103BF0C80B}"/>
            </a:ext>
          </a:extLst>
        </xdr:cNvPr>
        <xdr:cNvSpPr/>
      </xdr:nvSpPr>
      <xdr:spPr>
        <a:xfrm>
          <a:off x="16757650" y="144707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BB4C50F-2D50-4588-A498-E88272EDE7C4}"/>
            </a:ext>
          </a:extLst>
        </xdr:cNvPr>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4494BC7-CF0A-427E-A1C4-CC37C93F2D49}"/>
            </a:ext>
          </a:extLst>
        </xdr:cNvPr>
        <xdr:cNvSpPr txBox="1"/>
      </xdr:nvSpPr>
      <xdr:spPr>
        <a:xfrm>
          <a:off x="1902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96A7DE2-3BAF-4942-90D2-A8132B4295FF}"/>
            </a:ext>
          </a:extLst>
        </xdr:cNvPr>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AFCD005-F90E-4C21-915E-2F4287A81CA8}"/>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E7C98CB-6252-4B60-ABB5-C0771E96181F}"/>
            </a:ext>
          </a:extLst>
        </xdr:cNvPr>
        <xdr:cNvSpPr txBox="1"/>
      </xdr:nvSpPr>
      <xdr:spPr>
        <a:xfrm>
          <a:off x="166274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3629</xdr:rowOff>
    </xdr:from>
    <xdr:to>
      <xdr:col>116</xdr:col>
      <xdr:colOff>114300</xdr:colOff>
      <xdr:row>80</xdr:row>
      <xdr:rowOff>105229</xdr:rowOff>
    </xdr:to>
    <xdr:sp macro="" textlink="">
      <xdr:nvSpPr>
        <xdr:cNvPr id="717" name="楕円 716">
          <a:extLst>
            <a:ext uri="{FF2B5EF4-FFF2-40B4-BE49-F238E27FC236}">
              <a16:creationId xmlns:a16="http://schemas.microsoft.com/office/drawing/2014/main" id="{89827F0F-CDA7-49AA-B164-4CEC57624ACF}"/>
            </a:ext>
          </a:extLst>
        </xdr:cNvPr>
        <xdr:cNvSpPr/>
      </xdr:nvSpPr>
      <xdr:spPr>
        <a:xfrm>
          <a:off x="199009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26506</xdr:rowOff>
    </xdr:from>
    <xdr:ext cx="469744" cy="259045"/>
    <xdr:sp macro="" textlink="">
      <xdr:nvSpPr>
        <xdr:cNvPr id="718" name="【児童館】&#10;一人当たり面積該当値テキスト">
          <a:extLst>
            <a:ext uri="{FF2B5EF4-FFF2-40B4-BE49-F238E27FC236}">
              <a16:creationId xmlns:a16="http://schemas.microsoft.com/office/drawing/2014/main" id="{D4D7FC23-6B35-4938-BB93-23DE95735800}"/>
            </a:ext>
          </a:extLst>
        </xdr:cNvPr>
        <xdr:cNvSpPr txBox="1"/>
      </xdr:nvSpPr>
      <xdr:spPr>
        <a:xfrm>
          <a:off x="19989800"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36286</xdr:rowOff>
    </xdr:from>
    <xdr:to>
      <xdr:col>112</xdr:col>
      <xdr:colOff>38100</xdr:colOff>
      <xdr:row>80</xdr:row>
      <xdr:rowOff>137886</xdr:rowOff>
    </xdr:to>
    <xdr:sp macro="" textlink="">
      <xdr:nvSpPr>
        <xdr:cNvPr id="719" name="楕円 718">
          <a:extLst>
            <a:ext uri="{FF2B5EF4-FFF2-40B4-BE49-F238E27FC236}">
              <a16:creationId xmlns:a16="http://schemas.microsoft.com/office/drawing/2014/main" id="{03AA9FC2-7136-4BDE-9D08-D7A2694E4345}"/>
            </a:ext>
          </a:extLst>
        </xdr:cNvPr>
        <xdr:cNvSpPr/>
      </xdr:nvSpPr>
      <xdr:spPr>
        <a:xfrm>
          <a:off x="19157950" y="13752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54429</xdr:rowOff>
    </xdr:from>
    <xdr:to>
      <xdr:col>116</xdr:col>
      <xdr:colOff>63500</xdr:colOff>
      <xdr:row>80</xdr:row>
      <xdr:rowOff>87086</xdr:rowOff>
    </xdr:to>
    <xdr:cxnSp macro="">
      <xdr:nvCxnSpPr>
        <xdr:cNvPr id="720" name="直線コネクタ 719">
          <a:extLst>
            <a:ext uri="{FF2B5EF4-FFF2-40B4-BE49-F238E27FC236}">
              <a16:creationId xmlns:a16="http://schemas.microsoft.com/office/drawing/2014/main" id="{BAEDAD08-41E0-4AF4-A1DF-953EE4AEED0A}"/>
            </a:ext>
          </a:extLst>
        </xdr:cNvPr>
        <xdr:cNvCxnSpPr/>
      </xdr:nvCxnSpPr>
      <xdr:spPr>
        <a:xfrm flipV="1">
          <a:off x="19199225" y="13770429"/>
          <a:ext cx="7524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126093</xdr:rowOff>
    </xdr:from>
    <xdr:to>
      <xdr:col>107</xdr:col>
      <xdr:colOff>101600</xdr:colOff>
      <xdr:row>80</xdr:row>
      <xdr:rowOff>56243</xdr:rowOff>
    </xdr:to>
    <xdr:sp macro="" textlink="">
      <xdr:nvSpPr>
        <xdr:cNvPr id="721" name="楕円 720">
          <a:extLst>
            <a:ext uri="{FF2B5EF4-FFF2-40B4-BE49-F238E27FC236}">
              <a16:creationId xmlns:a16="http://schemas.microsoft.com/office/drawing/2014/main" id="{07587391-F1A6-4EC2-8763-FF1AE26D927E}"/>
            </a:ext>
          </a:extLst>
        </xdr:cNvPr>
        <xdr:cNvSpPr/>
      </xdr:nvSpPr>
      <xdr:spPr>
        <a:xfrm>
          <a:off x="1834515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5443</xdr:rowOff>
    </xdr:from>
    <xdr:to>
      <xdr:col>111</xdr:col>
      <xdr:colOff>177800</xdr:colOff>
      <xdr:row>80</xdr:row>
      <xdr:rowOff>87086</xdr:rowOff>
    </xdr:to>
    <xdr:cxnSp macro="">
      <xdr:nvCxnSpPr>
        <xdr:cNvPr id="722" name="直線コネクタ 721">
          <a:extLst>
            <a:ext uri="{FF2B5EF4-FFF2-40B4-BE49-F238E27FC236}">
              <a16:creationId xmlns:a16="http://schemas.microsoft.com/office/drawing/2014/main" id="{2A650D29-7D43-4F70-9984-FF897FDDB6B9}"/>
            </a:ext>
          </a:extLst>
        </xdr:cNvPr>
        <xdr:cNvCxnSpPr/>
      </xdr:nvCxnSpPr>
      <xdr:spPr>
        <a:xfrm>
          <a:off x="18395950" y="13721443"/>
          <a:ext cx="803275"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3" name="楕円 722">
          <a:extLst>
            <a:ext uri="{FF2B5EF4-FFF2-40B4-BE49-F238E27FC236}">
              <a16:creationId xmlns:a16="http://schemas.microsoft.com/office/drawing/2014/main" id="{C060B44C-09C9-459B-BF23-89D4CA800852}"/>
            </a:ext>
          </a:extLst>
        </xdr:cNvPr>
        <xdr:cNvSpPr/>
      </xdr:nvSpPr>
      <xdr:spPr>
        <a:xfrm>
          <a:off x="175514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5443</xdr:rowOff>
    </xdr:from>
    <xdr:to>
      <xdr:col>107</xdr:col>
      <xdr:colOff>50800</xdr:colOff>
      <xdr:row>80</xdr:row>
      <xdr:rowOff>38100</xdr:rowOff>
    </xdr:to>
    <xdr:cxnSp macro="">
      <xdr:nvCxnSpPr>
        <xdr:cNvPr id="724" name="直線コネクタ 723">
          <a:extLst>
            <a:ext uri="{FF2B5EF4-FFF2-40B4-BE49-F238E27FC236}">
              <a16:creationId xmlns:a16="http://schemas.microsoft.com/office/drawing/2014/main" id="{7BDFDF72-F19B-44AD-868F-981038C0CE20}"/>
            </a:ext>
          </a:extLst>
        </xdr:cNvPr>
        <xdr:cNvCxnSpPr/>
      </xdr:nvCxnSpPr>
      <xdr:spPr>
        <a:xfrm flipV="1">
          <a:off x="17602200" y="1372144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3629</xdr:rowOff>
    </xdr:from>
    <xdr:to>
      <xdr:col>98</xdr:col>
      <xdr:colOff>38100</xdr:colOff>
      <xdr:row>80</xdr:row>
      <xdr:rowOff>105229</xdr:rowOff>
    </xdr:to>
    <xdr:sp macro="" textlink="">
      <xdr:nvSpPr>
        <xdr:cNvPr id="725" name="楕円 724">
          <a:extLst>
            <a:ext uri="{FF2B5EF4-FFF2-40B4-BE49-F238E27FC236}">
              <a16:creationId xmlns:a16="http://schemas.microsoft.com/office/drawing/2014/main" id="{2A09C19D-FD0A-41F5-8F0D-BA2EED292AFF}"/>
            </a:ext>
          </a:extLst>
        </xdr:cNvPr>
        <xdr:cNvSpPr/>
      </xdr:nvSpPr>
      <xdr:spPr>
        <a:xfrm>
          <a:off x="16757650" y="13719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54429</xdr:rowOff>
    </xdr:to>
    <xdr:cxnSp macro="">
      <xdr:nvCxnSpPr>
        <xdr:cNvPr id="726" name="直線コネクタ 725">
          <a:extLst>
            <a:ext uri="{FF2B5EF4-FFF2-40B4-BE49-F238E27FC236}">
              <a16:creationId xmlns:a16="http://schemas.microsoft.com/office/drawing/2014/main" id="{571AC13D-8E4C-4DAB-9CFE-DD61790ACE12}"/>
            </a:ext>
          </a:extLst>
        </xdr:cNvPr>
        <xdr:cNvCxnSpPr/>
      </xdr:nvCxnSpPr>
      <xdr:spPr>
        <a:xfrm flipV="1">
          <a:off x="16798925" y="13754100"/>
          <a:ext cx="8032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BF8FE1C6-5EDF-4E60-BB2D-288A7BE738D7}"/>
            </a:ext>
          </a:extLst>
        </xdr:cNvPr>
        <xdr:cNvSpPr txBox="1"/>
      </xdr:nvSpPr>
      <xdr:spPr>
        <a:xfrm>
          <a:off x="189802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F4450C87-06BF-48BE-BEAF-F28006F84E98}"/>
            </a:ext>
          </a:extLst>
        </xdr:cNvPr>
        <xdr:cNvSpPr txBox="1"/>
      </xdr:nvSpPr>
      <xdr:spPr>
        <a:xfrm>
          <a:off x="181801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0449DFE0-9B36-42D9-8D14-5C0AB155E704}"/>
            </a:ext>
          </a:extLst>
        </xdr:cNvPr>
        <xdr:cNvSpPr txBox="1"/>
      </xdr:nvSpPr>
      <xdr:spPr>
        <a:xfrm>
          <a:off x="1738637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0" name="n_4aveValue【児童館】&#10;一人当たり面積">
          <a:extLst>
            <a:ext uri="{FF2B5EF4-FFF2-40B4-BE49-F238E27FC236}">
              <a16:creationId xmlns:a16="http://schemas.microsoft.com/office/drawing/2014/main" id="{6A313067-D5F9-450E-8EAD-A576CC4ACA2E}"/>
            </a:ext>
          </a:extLst>
        </xdr:cNvPr>
        <xdr:cNvSpPr txBox="1"/>
      </xdr:nvSpPr>
      <xdr:spPr>
        <a:xfrm>
          <a:off x="165926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154413</xdr:rowOff>
    </xdr:from>
    <xdr:ext cx="469744" cy="259045"/>
    <xdr:sp macro="" textlink="">
      <xdr:nvSpPr>
        <xdr:cNvPr id="731" name="n_1mainValue【児童館】&#10;一人当たり面積">
          <a:extLst>
            <a:ext uri="{FF2B5EF4-FFF2-40B4-BE49-F238E27FC236}">
              <a16:creationId xmlns:a16="http://schemas.microsoft.com/office/drawing/2014/main" id="{73BFBBC6-1DC4-450E-892F-D50CCC0A29DF}"/>
            </a:ext>
          </a:extLst>
        </xdr:cNvPr>
        <xdr:cNvSpPr txBox="1"/>
      </xdr:nvSpPr>
      <xdr:spPr>
        <a:xfrm>
          <a:off x="189802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72770</xdr:rowOff>
    </xdr:from>
    <xdr:ext cx="469744" cy="259045"/>
    <xdr:sp macro="" textlink="">
      <xdr:nvSpPr>
        <xdr:cNvPr id="732" name="n_2mainValue【児童館】&#10;一人当たり面積">
          <a:extLst>
            <a:ext uri="{FF2B5EF4-FFF2-40B4-BE49-F238E27FC236}">
              <a16:creationId xmlns:a16="http://schemas.microsoft.com/office/drawing/2014/main" id="{E2DBE8C5-7FE3-44EA-A5A7-31F929809118}"/>
            </a:ext>
          </a:extLst>
        </xdr:cNvPr>
        <xdr:cNvSpPr txBox="1"/>
      </xdr:nvSpPr>
      <xdr:spPr>
        <a:xfrm>
          <a:off x="18180127" y="134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3" name="n_3mainValue【児童館】&#10;一人当たり面積">
          <a:extLst>
            <a:ext uri="{FF2B5EF4-FFF2-40B4-BE49-F238E27FC236}">
              <a16:creationId xmlns:a16="http://schemas.microsoft.com/office/drawing/2014/main" id="{21BF1C58-ED4F-48AA-9867-A54FC60F7555}"/>
            </a:ext>
          </a:extLst>
        </xdr:cNvPr>
        <xdr:cNvSpPr txBox="1"/>
      </xdr:nvSpPr>
      <xdr:spPr>
        <a:xfrm>
          <a:off x="1738637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121756</xdr:rowOff>
    </xdr:from>
    <xdr:ext cx="469744" cy="259045"/>
    <xdr:sp macro="" textlink="">
      <xdr:nvSpPr>
        <xdr:cNvPr id="734" name="n_4mainValue【児童館】&#10;一人当たり面積">
          <a:extLst>
            <a:ext uri="{FF2B5EF4-FFF2-40B4-BE49-F238E27FC236}">
              <a16:creationId xmlns:a16="http://schemas.microsoft.com/office/drawing/2014/main" id="{E2387F5B-5CFE-4236-A6B0-351D8B04AD97}"/>
            </a:ext>
          </a:extLst>
        </xdr:cNvPr>
        <xdr:cNvSpPr txBox="1"/>
      </xdr:nvSpPr>
      <xdr:spPr>
        <a:xfrm>
          <a:off x="165926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86A77286-7E84-4063-8FBD-6A59C49D453E}"/>
            </a:ext>
          </a:extLst>
        </xdr:cNvPr>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F339080D-3006-461B-A603-7CE25B14D9A8}"/>
            </a:ext>
          </a:extLst>
        </xdr:cNvPr>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1F858231-99F8-4266-A300-F545A1DA9BB9}"/>
            </a:ext>
          </a:extLst>
        </xdr:cNvPr>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EF609E50-3D1A-42D4-BB8A-733692729740}"/>
            </a:ext>
          </a:extLst>
        </xdr:cNvPr>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902242E8-A4A3-4E28-A0C9-3EAF21D859C7}"/>
            </a:ext>
          </a:extLst>
        </xdr:cNvPr>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D02992B7-CC33-4809-B968-E968CB64CAB9}"/>
            </a:ext>
          </a:extLst>
        </xdr:cNvPr>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A1B9374C-3F05-4E8A-9C09-48E3FFA3CDDF}"/>
            </a:ext>
          </a:extLst>
        </xdr:cNvPr>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D9EE4A05-AEFD-4ADA-B734-04A11BC703C2}"/>
            </a:ext>
          </a:extLst>
        </xdr:cNvPr>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B6973F2E-AC15-4651-B7A1-D9944EDB3D9C}"/>
            </a:ext>
          </a:extLst>
        </xdr:cNvPr>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5A97099-D99A-4FCB-9B08-583A44CA226A}"/>
            </a:ext>
          </a:extLst>
        </xdr:cNvPr>
        <xdr:cNvCxnSpPr/>
      </xdr:nvCxnSpPr>
      <xdr:spPr>
        <a:xfrm>
          <a:off x="11207750" y="1905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DD6BB66-8286-431B-898E-64D5535073B8}"/>
            </a:ext>
          </a:extLst>
        </xdr:cNvPr>
        <xdr:cNvSpPr txBox="1"/>
      </xdr:nvSpPr>
      <xdr:spPr>
        <a:xfrm>
          <a:off x="107977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D290EA0F-575F-47A5-9920-29A8572D3FC6}"/>
            </a:ext>
          </a:extLst>
        </xdr:cNvPr>
        <xdr:cNvCxnSpPr/>
      </xdr:nvCxnSpPr>
      <xdr:spPr>
        <a:xfrm>
          <a:off x="11207750" y="1866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A06C39F-E60D-4652-84C2-6600B3A9BF5B}"/>
            </a:ext>
          </a:extLst>
        </xdr:cNvPr>
        <xdr:cNvSpPr txBox="1"/>
      </xdr:nvSpPr>
      <xdr:spPr>
        <a:xfrm>
          <a:off x="107977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165027BB-76F1-4468-8138-6EC4559FA297}"/>
            </a:ext>
          </a:extLst>
        </xdr:cNvPr>
        <xdr:cNvCxnSpPr/>
      </xdr:nvCxnSpPr>
      <xdr:spPr>
        <a:xfrm>
          <a:off x="11207750" y="1828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769329CF-7551-4C3D-8930-6D0F25EB12F4}"/>
            </a:ext>
          </a:extLst>
        </xdr:cNvPr>
        <xdr:cNvSpPr txBox="1"/>
      </xdr:nvSpPr>
      <xdr:spPr>
        <a:xfrm>
          <a:off x="1084279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578B5542-A638-4DDF-8DBD-EE013B93FF69}"/>
            </a:ext>
          </a:extLst>
        </xdr:cNvPr>
        <xdr:cNvCxnSpPr/>
      </xdr:nvCxnSpPr>
      <xdr:spPr>
        <a:xfrm>
          <a:off x="11207750" y="1790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80E125A9-F6A2-4E94-AA8E-5CB66104CA9C}"/>
            </a:ext>
          </a:extLst>
        </xdr:cNvPr>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EA55516E-4CB2-4038-A792-9B170201FD35}"/>
            </a:ext>
          </a:extLst>
        </xdr:cNvPr>
        <xdr:cNvCxnSpPr/>
      </xdr:nvCxnSpPr>
      <xdr:spPr>
        <a:xfrm>
          <a:off x="11207750" y="1752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8DD4634B-2CA8-40A5-9CB4-90F8C08DB4B2}"/>
            </a:ext>
          </a:extLst>
        </xdr:cNvPr>
        <xdr:cNvSpPr txBox="1"/>
      </xdr:nvSpPr>
      <xdr:spPr>
        <a:xfrm>
          <a:off x="1084279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21E5C26-711F-4643-B767-CEBC3E87EACA}"/>
            </a:ext>
          </a:extLst>
        </xdr:cNvPr>
        <xdr:cNvCxnSpPr/>
      </xdr:nvCxnSpPr>
      <xdr:spPr>
        <a:xfrm>
          <a:off x="11207750" y="1714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09C4747A-99D9-407F-B216-8CEFCE19D3DA}"/>
            </a:ext>
          </a:extLst>
        </xdr:cNvPr>
        <xdr:cNvSpPr txBox="1"/>
      </xdr:nvSpPr>
      <xdr:spPr>
        <a:xfrm>
          <a:off x="1084279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A96AC3EC-47A5-4312-9B16-EE35B5667DF8}"/>
            </a:ext>
          </a:extLst>
        </xdr:cNvPr>
        <xdr:cNvCxnSpPr/>
      </xdr:nvCxnSpPr>
      <xdr:spPr>
        <a:xfrm>
          <a:off x="11207750" y="1676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4CCACA8A-8DB6-466D-BC90-444B5190745F}"/>
            </a:ext>
          </a:extLst>
        </xdr:cNvPr>
        <xdr:cNvSpPr txBox="1"/>
      </xdr:nvSpPr>
      <xdr:spPr>
        <a:xfrm>
          <a:off x="1090691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479E1D7D-D79D-4B3E-8E1C-650AF50CCB8D}"/>
            </a:ext>
          </a:extLst>
        </xdr:cNvPr>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47ED962B-A9B7-47FF-971F-B98182960B28}"/>
            </a:ext>
          </a:extLst>
        </xdr:cNvPr>
        <xdr:cNvCxnSpPr/>
      </xdr:nvCxnSpPr>
      <xdr:spPr>
        <a:xfrm flipV="1">
          <a:off x="1469961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E90D7C63-3B42-4779-A965-FD47BDA286A9}"/>
            </a:ext>
          </a:extLst>
        </xdr:cNvPr>
        <xdr:cNvSpPr txBox="1"/>
      </xdr:nvSpPr>
      <xdr:spPr>
        <a:xfrm>
          <a:off x="1473835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59353010-15A8-4617-886C-E9CB137526A7}"/>
            </a:ext>
          </a:extLst>
        </xdr:cNvPr>
        <xdr:cNvCxnSpPr/>
      </xdr:nvCxnSpPr>
      <xdr:spPr>
        <a:xfrm>
          <a:off x="14611350" y="18528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00221388-1872-424E-9BEB-37CBD61B01F4}"/>
            </a:ext>
          </a:extLst>
        </xdr:cNvPr>
        <xdr:cNvSpPr txBox="1"/>
      </xdr:nvSpPr>
      <xdr:spPr>
        <a:xfrm>
          <a:off x="1473835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271E2A59-CD79-4A53-A1BF-12DA63F54D88}"/>
            </a:ext>
          </a:extLst>
        </xdr:cNvPr>
        <xdr:cNvCxnSpPr/>
      </xdr:nvCxnSpPr>
      <xdr:spPr>
        <a:xfrm>
          <a:off x="14611350" y="17084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2DD8879C-A826-43F7-9E10-E201EB17413D}"/>
            </a:ext>
          </a:extLst>
        </xdr:cNvPr>
        <xdr:cNvSpPr txBox="1"/>
      </xdr:nvSpPr>
      <xdr:spPr>
        <a:xfrm>
          <a:off x="1473835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3741BEB5-969D-4996-A15A-F3B16CCD3D25}"/>
            </a:ext>
          </a:extLst>
        </xdr:cNvPr>
        <xdr:cNvSpPr/>
      </xdr:nvSpPr>
      <xdr:spPr>
        <a:xfrm>
          <a:off x="14649450" y="179171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1F3F4612-7310-4439-85C5-8BCA709A876D}"/>
            </a:ext>
          </a:extLst>
        </xdr:cNvPr>
        <xdr:cNvSpPr/>
      </xdr:nvSpPr>
      <xdr:spPr>
        <a:xfrm>
          <a:off x="1388745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6C316F5A-FD5F-41E0-803B-DCF8EB83C665}"/>
            </a:ext>
          </a:extLst>
        </xdr:cNvPr>
        <xdr:cNvSpPr/>
      </xdr:nvSpPr>
      <xdr:spPr>
        <a:xfrm>
          <a:off x="13093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70A1FF78-5F2D-4C5F-BD05-2F9451C7752D}"/>
            </a:ext>
          </a:extLst>
        </xdr:cNvPr>
        <xdr:cNvSpPr/>
      </xdr:nvSpPr>
      <xdr:spPr>
        <a:xfrm>
          <a:off x="12299950" y="17860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04DDF43E-BF21-4DCC-A216-DE03B2D5ED81}"/>
            </a:ext>
          </a:extLst>
        </xdr:cNvPr>
        <xdr:cNvSpPr/>
      </xdr:nvSpPr>
      <xdr:spPr>
        <a:xfrm>
          <a:off x="1148715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239D3D3-F558-4A3D-83C0-7AF4AE970695}"/>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F1A63A1-03DB-4CF2-8B63-8D11C68EDC48}"/>
            </a:ext>
          </a:extLst>
        </xdr:cNvPr>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D1940BE-FE7C-467E-8B64-73BB193FB1B1}"/>
            </a:ext>
          </a:extLst>
        </xdr:cNvPr>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E7CFB30-EA45-4623-B506-3F59BCEC7A95}"/>
            </a:ext>
          </a:extLst>
        </xdr:cNvPr>
        <xdr:cNvSpPr txBox="1"/>
      </xdr:nvSpPr>
      <xdr:spPr>
        <a:xfrm>
          <a:off x="12169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2410D6A-FDFD-42B6-AAF7-A9591F37B721}"/>
            </a:ext>
          </a:extLst>
        </xdr:cNvPr>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149225</xdr:rowOff>
    </xdr:from>
    <xdr:to>
      <xdr:col>85</xdr:col>
      <xdr:colOff>177800</xdr:colOff>
      <xdr:row>106</xdr:row>
      <xdr:rowOff>79375</xdr:rowOff>
    </xdr:to>
    <xdr:sp macro="" textlink="">
      <xdr:nvSpPr>
        <xdr:cNvPr id="775" name="楕円 774">
          <a:extLst>
            <a:ext uri="{FF2B5EF4-FFF2-40B4-BE49-F238E27FC236}">
              <a16:creationId xmlns:a16="http://schemas.microsoft.com/office/drawing/2014/main" id="{19ADBFE4-5550-4E31-BB37-44127B13C54D}"/>
            </a:ext>
          </a:extLst>
        </xdr:cNvPr>
        <xdr:cNvSpPr/>
      </xdr:nvSpPr>
      <xdr:spPr>
        <a:xfrm>
          <a:off x="14649450" y="181514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127652</xdr:rowOff>
    </xdr:from>
    <xdr:ext cx="405111" cy="259045"/>
    <xdr:sp macro="" textlink="">
      <xdr:nvSpPr>
        <xdr:cNvPr id="776" name="【公民館】&#10;有形固定資産減価償却率該当値テキスト">
          <a:extLst>
            <a:ext uri="{FF2B5EF4-FFF2-40B4-BE49-F238E27FC236}">
              <a16:creationId xmlns:a16="http://schemas.microsoft.com/office/drawing/2014/main" id="{750E5350-F958-4AA3-BE3B-B0A2865CA18B}"/>
            </a:ext>
          </a:extLst>
        </xdr:cNvPr>
        <xdr:cNvSpPr txBox="1"/>
      </xdr:nvSpPr>
      <xdr:spPr>
        <a:xfrm>
          <a:off x="14738350"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156845</xdr:rowOff>
    </xdr:from>
    <xdr:to>
      <xdr:col>81</xdr:col>
      <xdr:colOff>101600</xdr:colOff>
      <xdr:row>106</xdr:row>
      <xdr:rowOff>86995</xdr:rowOff>
    </xdr:to>
    <xdr:sp macro="" textlink="">
      <xdr:nvSpPr>
        <xdr:cNvPr id="777" name="楕円 776">
          <a:extLst>
            <a:ext uri="{FF2B5EF4-FFF2-40B4-BE49-F238E27FC236}">
              <a16:creationId xmlns:a16="http://schemas.microsoft.com/office/drawing/2014/main" id="{92DFB5D0-3353-49A0-8CBD-7D8DC9DDF892}"/>
            </a:ext>
          </a:extLst>
        </xdr:cNvPr>
        <xdr:cNvSpPr/>
      </xdr:nvSpPr>
      <xdr:spPr>
        <a:xfrm>
          <a:off x="1388745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28575</xdr:rowOff>
    </xdr:from>
    <xdr:to>
      <xdr:col>85</xdr:col>
      <xdr:colOff>127000</xdr:colOff>
      <xdr:row>106</xdr:row>
      <xdr:rowOff>36195</xdr:rowOff>
    </xdr:to>
    <xdr:cxnSp macro="">
      <xdr:nvCxnSpPr>
        <xdr:cNvPr id="778" name="直線コネクタ 777">
          <a:extLst>
            <a:ext uri="{FF2B5EF4-FFF2-40B4-BE49-F238E27FC236}">
              <a16:creationId xmlns:a16="http://schemas.microsoft.com/office/drawing/2014/main" id="{1CA6426D-FC2A-48CF-AF91-3B57CDE4AC46}"/>
            </a:ext>
          </a:extLst>
        </xdr:cNvPr>
        <xdr:cNvCxnSpPr/>
      </xdr:nvCxnSpPr>
      <xdr:spPr>
        <a:xfrm flipV="1">
          <a:off x="13938250" y="18202275"/>
          <a:ext cx="762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126364</xdr:rowOff>
    </xdr:from>
    <xdr:to>
      <xdr:col>76</xdr:col>
      <xdr:colOff>165100</xdr:colOff>
      <xdr:row>106</xdr:row>
      <xdr:rowOff>56514</xdr:rowOff>
    </xdr:to>
    <xdr:sp macro="" textlink="">
      <xdr:nvSpPr>
        <xdr:cNvPr id="779" name="楕円 778">
          <a:extLst>
            <a:ext uri="{FF2B5EF4-FFF2-40B4-BE49-F238E27FC236}">
              <a16:creationId xmlns:a16="http://schemas.microsoft.com/office/drawing/2014/main" id="{2193FC94-7434-4F58-BF75-3E398D8A7F2B}"/>
            </a:ext>
          </a:extLst>
        </xdr:cNvPr>
        <xdr:cNvSpPr/>
      </xdr:nvSpPr>
      <xdr:spPr>
        <a:xfrm>
          <a:off x="130937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5714</xdr:rowOff>
    </xdr:from>
    <xdr:to>
      <xdr:col>81</xdr:col>
      <xdr:colOff>50800</xdr:colOff>
      <xdr:row>106</xdr:row>
      <xdr:rowOff>36195</xdr:rowOff>
    </xdr:to>
    <xdr:cxnSp macro="">
      <xdr:nvCxnSpPr>
        <xdr:cNvPr id="780" name="直線コネクタ 779">
          <a:extLst>
            <a:ext uri="{FF2B5EF4-FFF2-40B4-BE49-F238E27FC236}">
              <a16:creationId xmlns:a16="http://schemas.microsoft.com/office/drawing/2014/main" id="{A594D458-1C09-4BC2-BB87-560FC8B90014}"/>
            </a:ext>
          </a:extLst>
        </xdr:cNvPr>
        <xdr:cNvCxnSpPr/>
      </xdr:nvCxnSpPr>
      <xdr:spPr>
        <a:xfrm>
          <a:off x="13144500" y="18179414"/>
          <a:ext cx="7937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84455</xdr:rowOff>
    </xdr:from>
    <xdr:to>
      <xdr:col>72</xdr:col>
      <xdr:colOff>38100</xdr:colOff>
      <xdr:row>106</xdr:row>
      <xdr:rowOff>14605</xdr:rowOff>
    </xdr:to>
    <xdr:sp macro="" textlink="">
      <xdr:nvSpPr>
        <xdr:cNvPr id="781" name="楕円 780">
          <a:extLst>
            <a:ext uri="{FF2B5EF4-FFF2-40B4-BE49-F238E27FC236}">
              <a16:creationId xmlns:a16="http://schemas.microsoft.com/office/drawing/2014/main" id="{339BC3D4-CE83-427C-81FD-77B34C11CF13}"/>
            </a:ext>
          </a:extLst>
        </xdr:cNvPr>
        <xdr:cNvSpPr/>
      </xdr:nvSpPr>
      <xdr:spPr>
        <a:xfrm>
          <a:off x="12299950" y="18086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135255</xdr:rowOff>
    </xdr:from>
    <xdr:to>
      <xdr:col>76</xdr:col>
      <xdr:colOff>114300</xdr:colOff>
      <xdr:row>106</xdr:row>
      <xdr:rowOff>5714</xdr:rowOff>
    </xdr:to>
    <xdr:cxnSp macro="">
      <xdr:nvCxnSpPr>
        <xdr:cNvPr id="782" name="直線コネクタ 781">
          <a:extLst>
            <a:ext uri="{FF2B5EF4-FFF2-40B4-BE49-F238E27FC236}">
              <a16:creationId xmlns:a16="http://schemas.microsoft.com/office/drawing/2014/main" id="{F705887E-4518-487B-8258-65A4C26CE76B}"/>
            </a:ext>
          </a:extLst>
        </xdr:cNvPr>
        <xdr:cNvCxnSpPr/>
      </xdr:nvCxnSpPr>
      <xdr:spPr>
        <a:xfrm>
          <a:off x="12341225" y="18137505"/>
          <a:ext cx="8032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42545</xdr:rowOff>
    </xdr:from>
    <xdr:to>
      <xdr:col>67</xdr:col>
      <xdr:colOff>101600</xdr:colOff>
      <xdr:row>105</xdr:row>
      <xdr:rowOff>144145</xdr:rowOff>
    </xdr:to>
    <xdr:sp macro="" textlink="">
      <xdr:nvSpPr>
        <xdr:cNvPr id="783" name="楕円 782">
          <a:extLst>
            <a:ext uri="{FF2B5EF4-FFF2-40B4-BE49-F238E27FC236}">
              <a16:creationId xmlns:a16="http://schemas.microsoft.com/office/drawing/2014/main" id="{C4BACF8C-6471-4150-AA9E-B5E4F7ACC5FB}"/>
            </a:ext>
          </a:extLst>
        </xdr:cNvPr>
        <xdr:cNvSpPr/>
      </xdr:nvSpPr>
      <xdr:spPr>
        <a:xfrm>
          <a:off x="1148715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93345</xdr:rowOff>
    </xdr:from>
    <xdr:to>
      <xdr:col>71</xdr:col>
      <xdr:colOff>177800</xdr:colOff>
      <xdr:row>105</xdr:row>
      <xdr:rowOff>135255</xdr:rowOff>
    </xdr:to>
    <xdr:cxnSp macro="">
      <xdr:nvCxnSpPr>
        <xdr:cNvPr id="784" name="直線コネクタ 783">
          <a:extLst>
            <a:ext uri="{FF2B5EF4-FFF2-40B4-BE49-F238E27FC236}">
              <a16:creationId xmlns:a16="http://schemas.microsoft.com/office/drawing/2014/main" id="{83B92C6A-D231-441B-BEDB-EA40FB7F173B}"/>
            </a:ext>
          </a:extLst>
        </xdr:cNvPr>
        <xdr:cNvCxnSpPr/>
      </xdr:nvCxnSpPr>
      <xdr:spPr>
        <a:xfrm>
          <a:off x="11537950" y="18095595"/>
          <a:ext cx="8032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DA768E58-CACC-4C75-8BA0-F0B22ACDE2D4}"/>
            </a:ext>
          </a:extLst>
        </xdr:cNvPr>
        <xdr:cNvSpPr txBox="1"/>
      </xdr:nvSpPr>
      <xdr:spPr>
        <a:xfrm>
          <a:off x="13742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C42681BB-1904-4808-B5AF-8A27620F7403}"/>
            </a:ext>
          </a:extLst>
        </xdr:cNvPr>
        <xdr:cNvSpPr txBox="1"/>
      </xdr:nvSpPr>
      <xdr:spPr>
        <a:xfrm>
          <a:off x="1296099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F62A1D40-4163-49D4-9A33-ECC08F88EB14}"/>
            </a:ext>
          </a:extLst>
        </xdr:cNvPr>
        <xdr:cNvSpPr txBox="1"/>
      </xdr:nvSpPr>
      <xdr:spPr>
        <a:xfrm>
          <a:off x="121672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1C20D253-A475-4250-AE0A-0CD921D7242C}"/>
            </a:ext>
          </a:extLst>
        </xdr:cNvPr>
        <xdr:cNvSpPr txBox="1"/>
      </xdr:nvSpPr>
      <xdr:spPr>
        <a:xfrm>
          <a:off x="113544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78122</xdr:rowOff>
    </xdr:from>
    <xdr:ext cx="405111" cy="259045"/>
    <xdr:sp macro="" textlink="">
      <xdr:nvSpPr>
        <xdr:cNvPr id="789" name="n_1mainValue【公民館】&#10;有形固定資産減価償却率">
          <a:extLst>
            <a:ext uri="{FF2B5EF4-FFF2-40B4-BE49-F238E27FC236}">
              <a16:creationId xmlns:a16="http://schemas.microsoft.com/office/drawing/2014/main" id="{C54765E2-D7B7-419B-B8BC-04550585681C}"/>
            </a:ext>
          </a:extLst>
        </xdr:cNvPr>
        <xdr:cNvSpPr txBox="1"/>
      </xdr:nvSpPr>
      <xdr:spPr>
        <a:xfrm>
          <a:off x="137420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47641</xdr:rowOff>
    </xdr:from>
    <xdr:ext cx="405111" cy="259045"/>
    <xdr:sp macro="" textlink="">
      <xdr:nvSpPr>
        <xdr:cNvPr id="790" name="n_2mainValue【公民館】&#10;有形固定資産減価償却率">
          <a:extLst>
            <a:ext uri="{FF2B5EF4-FFF2-40B4-BE49-F238E27FC236}">
              <a16:creationId xmlns:a16="http://schemas.microsoft.com/office/drawing/2014/main" id="{EC54FCB9-128A-4B00-99BF-A4E0F7924B5B}"/>
            </a:ext>
          </a:extLst>
        </xdr:cNvPr>
        <xdr:cNvSpPr txBox="1"/>
      </xdr:nvSpPr>
      <xdr:spPr>
        <a:xfrm>
          <a:off x="1296099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5732</xdr:rowOff>
    </xdr:from>
    <xdr:ext cx="405111" cy="259045"/>
    <xdr:sp macro="" textlink="">
      <xdr:nvSpPr>
        <xdr:cNvPr id="791" name="n_3mainValue【公民館】&#10;有形固定資産減価償却率">
          <a:extLst>
            <a:ext uri="{FF2B5EF4-FFF2-40B4-BE49-F238E27FC236}">
              <a16:creationId xmlns:a16="http://schemas.microsoft.com/office/drawing/2014/main" id="{DF6B6F35-860D-468D-BBB1-945A6CFE88A4}"/>
            </a:ext>
          </a:extLst>
        </xdr:cNvPr>
        <xdr:cNvSpPr txBox="1"/>
      </xdr:nvSpPr>
      <xdr:spPr>
        <a:xfrm>
          <a:off x="121672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135272</xdr:rowOff>
    </xdr:from>
    <xdr:ext cx="405111" cy="259045"/>
    <xdr:sp macro="" textlink="">
      <xdr:nvSpPr>
        <xdr:cNvPr id="792" name="n_4mainValue【公民館】&#10;有形固定資産減価償却率">
          <a:extLst>
            <a:ext uri="{FF2B5EF4-FFF2-40B4-BE49-F238E27FC236}">
              <a16:creationId xmlns:a16="http://schemas.microsoft.com/office/drawing/2014/main" id="{1967E0A4-E4D9-4C4B-81AB-3C14154FE30D}"/>
            </a:ext>
          </a:extLst>
        </xdr:cNvPr>
        <xdr:cNvSpPr txBox="1"/>
      </xdr:nvSpPr>
      <xdr:spPr>
        <a:xfrm>
          <a:off x="113544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5F9FBFCF-1CEE-4FFE-BBBC-495072601364}"/>
            </a:ext>
          </a:extLst>
        </xdr:cNvPr>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24D2291F-D40D-4D70-9C1D-0DEEFB8A0BEB}"/>
            </a:ext>
          </a:extLst>
        </xdr:cNvPr>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AB92EDBB-DC44-457E-B72E-37E30DCE048B}"/>
            </a:ext>
          </a:extLst>
        </xdr:cNvPr>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3CB44402-1606-47DD-923A-425E53A28230}"/>
            </a:ext>
          </a:extLst>
        </xdr:cNvPr>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62D413E0-B4C6-44E7-BF35-84FFC7FFF36C}"/>
            </a:ext>
          </a:extLst>
        </xdr:cNvPr>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AAF8DAFF-AE46-4CBB-B756-39AA57E7D20B}"/>
            </a:ext>
          </a:extLst>
        </xdr:cNvPr>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28200622-A30D-4095-944C-0B792D3F2574}"/>
            </a:ext>
          </a:extLst>
        </xdr:cNvPr>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3EF0EAD7-CCF9-4568-9919-AFFB13A3CE99}"/>
            </a:ext>
          </a:extLst>
        </xdr:cNvPr>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E1B30989-4C0F-4296-AC97-212C405A453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73A4F68C-9E8C-4CF1-AD3C-A6CE03E2C418}"/>
            </a:ext>
          </a:extLst>
        </xdr:cNvPr>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732D7AE5-CF2D-4869-A29D-DAF33BE61EB3}"/>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4F809B1B-9893-446E-AAD0-92D3F4579FF2}"/>
            </a:ext>
          </a:extLst>
        </xdr:cNvPr>
        <xdr:cNvSpPr txBox="1"/>
      </xdr:nvSpPr>
      <xdr:spPr>
        <a:xfrm>
          <a:off x="1604917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6F169FBB-0FD6-407C-AA90-C51BB070DC78}"/>
            </a:ext>
          </a:extLst>
        </xdr:cNvPr>
        <xdr:cNvCxnSpPr/>
      </xdr:nvCxnSpPr>
      <xdr:spPr>
        <a:xfrm>
          <a:off x="16459200" y="1813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871FC385-2741-42F6-827C-6CD229DB0736}"/>
            </a:ext>
          </a:extLst>
        </xdr:cNvPr>
        <xdr:cNvSpPr txBox="1"/>
      </xdr:nvSpPr>
      <xdr:spPr>
        <a:xfrm>
          <a:off x="1604917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D203C29E-A0AF-42D7-826F-4C62BA56298F}"/>
            </a:ext>
          </a:extLst>
        </xdr:cNvPr>
        <xdr:cNvCxnSpPr/>
      </xdr:nvCxnSpPr>
      <xdr:spPr>
        <a:xfrm>
          <a:off x="16459200" y="1767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AE3C8D90-08E0-4C0A-987F-799597CC2554}"/>
            </a:ext>
          </a:extLst>
        </xdr:cNvPr>
        <xdr:cNvSpPr txBox="1"/>
      </xdr:nvSpPr>
      <xdr:spPr>
        <a:xfrm>
          <a:off x="1604917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5592E5A0-5A05-455C-B30D-B93AEDDDD390}"/>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6D717B18-2CEE-4193-9BDF-7101E0C03A26}"/>
            </a:ext>
          </a:extLst>
        </xdr:cNvPr>
        <xdr:cNvSpPr txBox="1"/>
      </xdr:nvSpPr>
      <xdr:spPr>
        <a:xfrm>
          <a:off x="1604917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DBA7D61B-538C-48DA-88CB-B2F0ADF1A3D6}"/>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8650E2B6-1001-4CF0-A3B5-FE133E24821B}"/>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1E1682BF-9844-4200-837D-0D2407096436}"/>
            </a:ext>
          </a:extLst>
        </xdr:cNvPr>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F9336672-821E-4786-B228-6355841BA95D}"/>
            </a:ext>
          </a:extLst>
        </xdr:cNvPr>
        <xdr:cNvCxnSpPr/>
      </xdr:nvCxnSpPr>
      <xdr:spPr>
        <a:xfrm flipV="1">
          <a:off x="199510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0835B4BD-5816-4BB5-8C8F-AC10FEF58BC5}"/>
            </a:ext>
          </a:extLst>
        </xdr:cNvPr>
        <xdr:cNvSpPr txBox="1"/>
      </xdr:nvSpPr>
      <xdr:spPr>
        <a:xfrm>
          <a:off x="199898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9639459E-94DB-4AA3-984F-72351BED85E2}"/>
            </a:ext>
          </a:extLst>
        </xdr:cNvPr>
        <xdr:cNvCxnSpPr/>
      </xdr:nvCxnSpPr>
      <xdr:spPr>
        <a:xfrm>
          <a:off x="19881850" y="18579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78E52B9E-A8AF-48BE-97AA-0677C46501F4}"/>
            </a:ext>
          </a:extLst>
        </xdr:cNvPr>
        <xdr:cNvSpPr txBox="1"/>
      </xdr:nvSpPr>
      <xdr:spPr>
        <a:xfrm>
          <a:off x="199898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8E8D9696-9F40-4BCD-AF35-D3DFEFFA5601}"/>
            </a:ext>
          </a:extLst>
        </xdr:cNvPr>
        <xdr:cNvCxnSpPr/>
      </xdr:nvCxnSpPr>
      <xdr:spPr>
        <a:xfrm>
          <a:off x="19881850" y="171389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B8F9158D-E077-4A8A-8244-5E7746441242}"/>
            </a:ext>
          </a:extLst>
        </xdr:cNvPr>
        <xdr:cNvSpPr txBox="1"/>
      </xdr:nvSpPr>
      <xdr:spPr>
        <a:xfrm>
          <a:off x="199898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E95CADD2-0FC8-44A9-9AAA-65168D1102AE}"/>
            </a:ext>
          </a:extLst>
        </xdr:cNvPr>
        <xdr:cNvSpPr/>
      </xdr:nvSpPr>
      <xdr:spPr>
        <a:xfrm>
          <a:off x="199009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6A03F7F2-6FF7-428A-A0B1-15D1C3F99705}"/>
            </a:ext>
          </a:extLst>
        </xdr:cNvPr>
        <xdr:cNvSpPr/>
      </xdr:nvSpPr>
      <xdr:spPr>
        <a:xfrm>
          <a:off x="19157950" y="181830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5CF96FE2-07D2-4F27-95AC-16F9E28EE3C9}"/>
            </a:ext>
          </a:extLst>
        </xdr:cNvPr>
        <xdr:cNvSpPr/>
      </xdr:nvSpPr>
      <xdr:spPr>
        <a:xfrm>
          <a:off x="1834515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1F4B2FA6-D97D-464F-8954-FE17A021C375}"/>
            </a:ext>
          </a:extLst>
        </xdr:cNvPr>
        <xdr:cNvSpPr/>
      </xdr:nvSpPr>
      <xdr:spPr>
        <a:xfrm>
          <a:off x="175514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BDC11FB7-E318-46CB-89B5-ED1147CA61AE}"/>
            </a:ext>
          </a:extLst>
        </xdr:cNvPr>
        <xdr:cNvSpPr/>
      </xdr:nvSpPr>
      <xdr:spPr>
        <a:xfrm>
          <a:off x="16757650" y="18231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FC74092-8366-4DA7-B383-949F2BE94781}"/>
            </a:ext>
          </a:extLst>
        </xdr:cNvPr>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ED0626F4-1B2F-47B2-9BC2-2C0312461780}"/>
            </a:ext>
          </a:extLst>
        </xdr:cNvPr>
        <xdr:cNvSpPr txBox="1"/>
      </xdr:nvSpPr>
      <xdr:spPr>
        <a:xfrm>
          <a:off x="1902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F9957B7B-2D5E-42B1-B7A4-6E21E8D02610}"/>
            </a:ext>
          </a:extLst>
        </xdr:cNvPr>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28E2BBA-3EE1-45FF-A718-5B0D000FF654}"/>
            </a:ext>
          </a:extLst>
        </xdr:cNvPr>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5AB13EB-E868-49C9-B81A-4D0E34EEEF78}"/>
            </a:ext>
          </a:extLst>
        </xdr:cNvPr>
        <xdr:cNvSpPr txBox="1"/>
      </xdr:nvSpPr>
      <xdr:spPr>
        <a:xfrm>
          <a:off x="166274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20828</xdr:rowOff>
    </xdr:from>
    <xdr:to>
      <xdr:col>116</xdr:col>
      <xdr:colOff>114300</xdr:colOff>
      <xdr:row>102</xdr:row>
      <xdr:rowOff>122428</xdr:rowOff>
    </xdr:to>
    <xdr:sp macro="" textlink="">
      <xdr:nvSpPr>
        <xdr:cNvPr id="830" name="楕円 829">
          <a:extLst>
            <a:ext uri="{FF2B5EF4-FFF2-40B4-BE49-F238E27FC236}">
              <a16:creationId xmlns:a16="http://schemas.microsoft.com/office/drawing/2014/main" id="{FE94FD2B-E502-4C00-9B21-586D90A62F85}"/>
            </a:ext>
          </a:extLst>
        </xdr:cNvPr>
        <xdr:cNvSpPr/>
      </xdr:nvSpPr>
      <xdr:spPr>
        <a:xfrm>
          <a:off x="19900900" y="175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43705</xdr:rowOff>
    </xdr:from>
    <xdr:ext cx="469744" cy="259045"/>
    <xdr:sp macro="" textlink="">
      <xdr:nvSpPr>
        <xdr:cNvPr id="831" name="【公民館】&#10;一人当たり面積該当値テキスト">
          <a:extLst>
            <a:ext uri="{FF2B5EF4-FFF2-40B4-BE49-F238E27FC236}">
              <a16:creationId xmlns:a16="http://schemas.microsoft.com/office/drawing/2014/main" id="{CC8F01E8-D909-4EC8-98EC-BB225D460349}"/>
            </a:ext>
          </a:extLst>
        </xdr:cNvPr>
        <xdr:cNvSpPr txBox="1"/>
      </xdr:nvSpPr>
      <xdr:spPr>
        <a:xfrm>
          <a:off x="19989800" y="1736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39115</xdr:rowOff>
    </xdr:from>
    <xdr:to>
      <xdr:col>112</xdr:col>
      <xdr:colOff>38100</xdr:colOff>
      <xdr:row>102</xdr:row>
      <xdr:rowOff>140715</xdr:rowOff>
    </xdr:to>
    <xdr:sp macro="" textlink="">
      <xdr:nvSpPr>
        <xdr:cNvPr id="832" name="楕円 831">
          <a:extLst>
            <a:ext uri="{FF2B5EF4-FFF2-40B4-BE49-F238E27FC236}">
              <a16:creationId xmlns:a16="http://schemas.microsoft.com/office/drawing/2014/main" id="{9B35E33B-C489-483C-9159-77C1146EC693}"/>
            </a:ext>
          </a:extLst>
        </xdr:cNvPr>
        <xdr:cNvSpPr/>
      </xdr:nvSpPr>
      <xdr:spPr>
        <a:xfrm>
          <a:off x="19157950" y="17527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71628</xdr:rowOff>
    </xdr:from>
    <xdr:to>
      <xdr:col>116</xdr:col>
      <xdr:colOff>63500</xdr:colOff>
      <xdr:row>102</xdr:row>
      <xdr:rowOff>89915</xdr:rowOff>
    </xdr:to>
    <xdr:cxnSp macro="">
      <xdr:nvCxnSpPr>
        <xdr:cNvPr id="833" name="直線コネクタ 832">
          <a:extLst>
            <a:ext uri="{FF2B5EF4-FFF2-40B4-BE49-F238E27FC236}">
              <a16:creationId xmlns:a16="http://schemas.microsoft.com/office/drawing/2014/main" id="{03521AFF-B2D3-4E84-A4D3-589D03F7AC0D}"/>
            </a:ext>
          </a:extLst>
        </xdr:cNvPr>
        <xdr:cNvCxnSpPr/>
      </xdr:nvCxnSpPr>
      <xdr:spPr>
        <a:xfrm flipV="1">
          <a:off x="19199225" y="17559528"/>
          <a:ext cx="752475"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57404</xdr:rowOff>
    </xdr:from>
    <xdr:to>
      <xdr:col>107</xdr:col>
      <xdr:colOff>101600</xdr:colOff>
      <xdr:row>102</xdr:row>
      <xdr:rowOff>159004</xdr:rowOff>
    </xdr:to>
    <xdr:sp macro="" textlink="">
      <xdr:nvSpPr>
        <xdr:cNvPr id="834" name="楕円 833">
          <a:extLst>
            <a:ext uri="{FF2B5EF4-FFF2-40B4-BE49-F238E27FC236}">
              <a16:creationId xmlns:a16="http://schemas.microsoft.com/office/drawing/2014/main" id="{44DCF494-02E5-422F-BCEA-9AE8C5EDFC72}"/>
            </a:ext>
          </a:extLst>
        </xdr:cNvPr>
        <xdr:cNvSpPr/>
      </xdr:nvSpPr>
      <xdr:spPr>
        <a:xfrm>
          <a:off x="1834515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89915</xdr:rowOff>
    </xdr:from>
    <xdr:to>
      <xdr:col>111</xdr:col>
      <xdr:colOff>177800</xdr:colOff>
      <xdr:row>102</xdr:row>
      <xdr:rowOff>108204</xdr:rowOff>
    </xdr:to>
    <xdr:cxnSp macro="">
      <xdr:nvCxnSpPr>
        <xdr:cNvPr id="835" name="直線コネクタ 834">
          <a:extLst>
            <a:ext uri="{FF2B5EF4-FFF2-40B4-BE49-F238E27FC236}">
              <a16:creationId xmlns:a16="http://schemas.microsoft.com/office/drawing/2014/main" id="{B505C809-8999-4588-A21E-410BB3C941BD}"/>
            </a:ext>
          </a:extLst>
        </xdr:cNvPr>
        <xdr:cNvCxnSpPr/>
      </xdr:nvCxnSpPr>
      <xdr:spPr>
        <a:xfrm flipV="1">
          <a:off x="18395950" y="17577815"/>
          <a:ext cx="803275"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73406</xdr:rowOff>
    </xdr:from>
    <xdr:to>
      <xdr:col>102</xdr:col>
      <xdr:colOff>165100</xdr:colOff>
      <xdr:row>103</xdr:row>
      <xdr:rowOff>3556</xdr:rowOff>
    </xdr:to>
    <xdr:sp macro="" textlink="">
      <xdr:nvSpPr>
        <xdr:cNvPr id="836" name="楕円 835">
          <a:extLst>
            <a:ext uri="{FF2B5EF4-FFF2-40B4-BE49-F238E27FC236}">
              <a16:creationId xmlns:a16="http://schemas.microsoft.com/office/drawing/2014/main" id="{B5E004C0-6796-4E21-9D81-CAF612928FC4}"/>
            </a:ext>
          </a:extLst>
        </xdr:cNvPr>
        <xdr:cNvSpPr/>
      </xdr:nvSpPr>
      <xdr:spPr>
        <a:xfrm>
          <a:off x="175514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108204</xdr:rowOff>
    </xdr:from>
    <xdr:to>
      <xdr:col>107</xdr:col>
      <xdr:colOff>50800</xdr:colOff>
      <xdr:row>102</xdr:row>
      <xdr:rowOff>124206</xdr:rowOff>
    </xdr:to>
    <xdr:cxnSp macro="">
      <xdr:nvCxnSpPr>
        <xdr:cNvPr id="837" name="直線コネクタ 836">
          <a:extLst>
            <a:ext uri="{FF2B5EF4-FFF2-40B4-BE49-F238E27FC236}">
              <a16:creationId xmlns:a16="http://schemas.microsoft.com/office/drawing/2014/main" id="{F33711A5-2C21-4D5B-85C9-ACC706CA8DF1}"/>
            </a:ext>
          </a:extLst>
        </xdr:cNvPr>
        <xdr:cNvCxnSpPr/>
      </xdr:nvCxnSpPr>
      <xdr:spPr>
        <a:xfrm flipV="1">
          <a:off x="17602200" y="17596104"/>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89408</xdr:rowOff>
    </xdr:from>
    <xdr:to>
      <xdr:col>98</xdr:col>
      <xdr:colOff>38100</xdr:colOff>
      <xdr:row>103</xdr:row>
      <xdr:rowOff>19558</xdr:rowOff>
    </xdr:to>
    <xdr:sp macro="" textlink="">
      <xdr:nvSpPr>
        <xdr:cNvPr id="838" name="楕円 837">
          <a:extLst>
            <a:ext uri="{FF2B5EF4-FFF2-40B4-BE49-F238E27FC236}">
              <a16:creationId xmlns:a16="http://schemas.microsoft.com/office/drawing/2014/main" id="{E52D637C-4ACC-48FB-B886-B12FC10BA4FF}"/>
            </a:ext>
          </a:extLst>
        </xdr:cNvPr>
        <xdr:cNvSpPr/>
      </xdr:nvSpPr>
      <xdr:spPr>
        <a:xfrm>
          <a:off x="16757650" y="175773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124206</xdr:rowOff>
    </xdr:from>
    <xdr:to>
      <xdr:col>102</xdr:col>
      <xdr:colOff>114300</xdr:colOff>
      <xdr:row>102</xdr:row>
      <xdr:rowOff>140208</xdr:rowOff>
    </xdr:to>
    <xdr:cxnSp macro="">
      <xdr:nvCxnSpPr>
        <xdr:cNvPr id="839" name="直線コネクタ 838">
          <a:extLst>
            <a:ext uri="{FF2B5EF4-FFF2-40B4-BE49-F238E27FC236}">
              <a16:creationId xmlns:a16="http://schemas.microsoft.com/office/drawing/2014/main" id="{7C452498-502B-4470-B481-F1FB3275C9F4}"/>
            </a:ext>
          </a:extLst>
        </xdr:cNvPr>
        <xdr:cNvCxnSpPr/>
      </xdr:nvCxnSpPr>
      <xdr:spPr>
        <a:xfrm flipV="1">
          <a:off x="16798925" y="17612106"/>
          <a:ext cx="8032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C8DF05D3-F25B-4541-A3DE-CD9E02FE21D1}"/>
            </a:ext>
          </a:extLst>
        </xdr:cNvPr>
        <xdr:cNvSpPr txBox="1"/>
      </xdr:nvSpPr>
      <xdr:spPr>
        <a:xfrm>
          <a:off x="189802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25FAA52C-7350-43C9-BD39-D90A6A9EF8F1}"/>
            </a:ext>
          </a:extLst>
        </xdr:cNvPr>
        <xdr:cNvSpPr txBox="1"/>
      </xdr:nvSpPr>
      <xdr:spPr>
        <a:xfrm>
          <a:off x="181801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99BDC44E-9FD7-4BA3-9914-D9F22C566CDC}"/>
            </a:ext>
          </a:extLst>
        </xdr:cNvPr>
        <xdr:cNvSpPr txBox="1"/>
      </xdr:nvSpPr>
      <xdr:spPr>
        <a:xfrm>
          <a:off x="1738637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C4873CE3-3574-456C-986A-D3166822A1A3}"/>
            </a:ext>
          </a:extLst>
        </xdr:cNvPr>
        <xdr:cNvSpPr txBox="1"/>
      </xdr:nvSpPr>
      <xdr:spPr>
        <a:xfrm>
          <a:off x="165926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157242</xdr:rowOff>
    </xdr:from>
    <xdr:ext cx="469744" cy="259045"/>
    <xdr:sp macro="" textlink="">
      <xdr:nvSpPr>
        <xdr:cNvPr id="844" name="n_1mainValue【公民館】&#10;一人当たり面積">
          <a:extLst>
            <a:ext uri="{FF2B5EF4-FFF2-40B4-BE49-F238E27FC236}">
              <a16:creationId xmlns:a16="http://schemas.microsoft.com/office/drawing/2014/main" id="{C5B05D96-2DCF-434A-928C-FA35C92D88A6}"/>
            </a:ext>
          </a:extLst>
        </xdr:cNvPr>
        <xdr:cNvSpPr txBox="1"/>
      </xdr:nvSpPr>
      <xdr:spPr>
        <a:xfrm>
          <a:off x="189802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4081</xdr:rowOff>
    </xdr:from>
    <xdr:ext cx="469744" cy="259045"/>
    <xdr:sp macro="" textlink="">
      <xdr:nvSpPr>
        <xdr:cNvPr id="845" name="n_2mainValue【公民館】&#10;一人当たり面積">
          <a:extLst>
            <a:ext uri="{FF2B5EF4-FFF2-40B4-BE49-F238E27FC236}">
              <a16:creationId xmlns:a16="http://schemas.microsoft.com/office/drawing/2014/main" id="{60F4FE65-47E5-4C2D-940D-F0EDF527A788}"/>
            </a:ext>
          </a:extLst>
        </xdr:cNvPr>
        <xdr:cNvSpPr txBox="1"/>
      </xdr:nvSpPr>
      <xdr:spPr>
        <a:xfrm>
          <a:off x="18180127" y="173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20083</xdr:rowOff>
    </xdr:from>
    <xdr:ext cx="469744" cy="259045"/>
    <xdr:sp macro="" textlink="">
      <xdr:nvSpPr>
        <xdr:cNvPr id="846" name="n_3mainValue【公民館】&#10;一人当たり面積">
          <a:extLst>
            <a:ext uri="{FF2B5EF4-FFF2-40B4-BE49-F238E27FC236}">
              <a16:creationId xmlns:a16="http://schemas.microsoft.com/office/drawing/2014/main" id="{5FB1614A-7288-4C70-B0CA-B19FDC6885D7}"/>
            </a:ext>
          </a:extLst>
        </xdr:cNvPr>
        <xdr:cNvSpPr txBox="1"/>
      </xdr:nvSpPr>
      <xdr:spPr>
        <a:xfrm>
          <a:off x="17386377" y="173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36085</xdr:rowOff>
    </xdr:from>
    <xdr:ext cx="469744" cy="259045"/>
    <xdr:sp macro="" textlink="">
      <xdr:nvSpPr>
        <xdr:cNvPr id="847" name="n_4mainValue【公民館】&#10;一人当たり面積">
          <a:extLst>
            <a:ext uri="{FF2B5EF4-FFF2-40B4-BE49-F238E27FC236}">
              <a16:creationId xmlns:a16="http://schemas.microsoft.com/office/drawing/2014/main" id="{97F2BD0E-F8E5-43E1-BAAB-55FC16A9AC67}"/>
            </a:ext>
          </a:extLst>
        </xdr:cNvPr>
        <xdr:cNvSpPr txBox="1"/>
      </xdr:nvSpPr>
      <xdr:spPr>
        <a:xfrm>
          <a:off x="165926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5A82BF7E-9580-47BE-8729-65A14D388854}"/>
            </a:ext>
          </a:extLst>
        </xdr:cNvPr>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FDB5889-4C5D-4D2F-8F53-9D5031255316}"/>
            </a:ext>
          </a:extLst>
        </xdr:cNvPr>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D2A2615C-9273-4797-92E7-03614DC14724}"/>
            </a:ext>
          </a:extLst>
        </xdr:cNvPr>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52.0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％と類似団体平均を下回っているのは、平成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年代前半に積極的な改良を行ったほか、令和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年度に長面橋や石渕橋の橋梁補修を行ったことによるものである。今後も橋梁長寿命化修繕計画を基に老朽化対策に取り組んでいく。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69.0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％と類似団体平均を</a:t>
          </a:r>
          <a:r>
            <a:rPr kumimoji="1" lang="ja-JP" altLang="en-US" sz="1000">
              <a:solidFill>
                <a:schemeClr val="tx1"/>
              </a:solidFill>
              <a:latin typeface="ＭＳ Ｐゴシック" panose="020B0600070205080204" pitchFamily="50" charset="-128"/>
              <a:ea typeface="ＭＳ Ｐゴシック" panose="020B0600070205080204" pitchFamily="50" charset="-128"/>
            </a:rPr>
            <a:t>下回っており、長寿命化対策工事を実施したことにより前年度よりも償却率の上昇は緩やかになった</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。今後も個別施設計画に基づき老朽化対策及び建替え工事に取り組んでいく。</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92.2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75.1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％と類似団体平均よりも高くなっているが、いずれも築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年以上経過した木造建築の施設が多いことが主な要因である。今後は個別施設計画に基づき老朽化対策に取り組んでいく。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81.5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％と類似団体平均よりも高くなっているが、これは平成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校を統合した中学校を開設したものの、昭和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年代に建築された校舎が依然として多いためである。また、一人当たり面積が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2.144㎡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と類似団体よりも広くなっているのは人口が減少していることが主な要因である。全ての校舎の耐震化工事を終えているため、今後は適切な維持修繕により施設の長寿命化を図っていく。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75.5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％と類似団体平均よりも高くなっているが、これは築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年以上経過した木造建築の施設が多いことが主な要因である。今後は個別施設計画に基づき老朽化対策に取り組んでいく。また、一人当たり面積が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0.452㎡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と類似団体内平均よりも広くなっているのは、点在する集落に分館施設を設置しており、施設数が多いことが要因である。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A07831-49FD-4F33-AB11-3971FC431F46}"/>
            </a:ext>
          </a:extLst>
        </xdr:cNvPr>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A6171F-33C8-4584-B13C-8ACEF68C33AA}"/>
            </a:ext>
          </a:extLst>
        </xdr:cNvPr>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BEE183-1169-4567-861B-F3C1ECD71409}"/>
            </a:ext>
          </a:extLst>
        </xdr:cNvPr>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D85586-FE21-48D1-9B1F-D083D0028E3B}"/>
            </a:ext>
          </a:extLst>
        </xdr:cNvPr>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1986F5-1E3B-4996-ADCD-F54FC55F4CC0}"/>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4B37DA-BEA2-46E9-A24A-436E75C50940}"/>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DBB218-ED48-4FF0-88B4-8CBC93B9C4F6}"/>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E1622A-EC9D-4A15-AA00-2839968E6A22}"/>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514B3D-6429-4A6A-8928-7F0D8AA3EA8E}"/>
            </a:ext>
          </a:extLst>
        </xdr:cNvPr>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6BFB21-4F55-48F2-8CCD-C55E2FF10CE0}"/>
            </a:ext>
          </a:extLst>
        </xdr:cNvPr>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F983BC-D5B8-4DF6-811C-728856AFCE2C}"/>
            </a:ext>
          </a:extLst>
        </xdr:cNvPr>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36FBA9-56E4-485F-9A70-4A245643BCDE}"/>
            </a:ext>
          </a:extLst>
        </xdr:cNvPr>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C08C25-DE3F-47E7-9201-8BABE3999F9F}"/>
            </a:ext>
          </a:extLst>
        </xdr:cNvPr>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F8F4FE-332F-44AE-B59F-92A9B4B40C9A}"/>
            </a:ext>
          </a:extLst>
        </xdr:cNvPr>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A8D7C8-B8F5-486E-B292-F20BEF54891C}"/>
            </a:ext>
          </a:extLst>
        </xdr:cNvPr>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3EAF4C-8C79-423F-B7FE-427AA3AC4445}"/>
            </a:ext>
          </a:extLst>
        </xdr:cNvPr>
        <xdr:cNvSpPr/>
      </xdr:nvSpPr>
      <xdr:spPr>
        <a:xfrm>
          <a:off x="6470650" y="1714500"/>
          <a:ext cx="3086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777423-8EEA-474C-AA7C-23AFACB7C1E1}"/>
            </a:ext>
          </a:extLst>
        </xdr:cNvPr>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C08863-F027-4C7C-A2DE-57D3A0A63F3B}"/>
            </a:ext>
          </a:extLst>
        </xdr:cNvPr>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ECAB7F-F1A9-46C8-9504-7F8CA0966A66}"/>
            </a:ext>
          </a:extLst>
        </xdr:cNvPr>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6F273D-209B-4078-A3A1-3E76F23F1DE1}"/>
            </a:ext>
          </a:extLst>
        </xdr:cNvPr>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9754D4-A3AC-4EFA-B1A5-2F254DF83BF6}"/>
            </a:ext>
          </a:extLst>
        </xdr:cNvPr>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D94EC2-374D-4427-8ED2-2A2ACEC2E419}"/>
            </a:ext>
          </a:extLst>
        </xdr:cNvPr>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4E683D-24AD-4156-B5C3-5F3760CDAACB}"/>
            </a:ext>
          </a:extLst>
        </xdr:cNvPr>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5CF298-DEDC-4A35-9792-4ED7F785653E}"/>
            </a:ext>
          </a:extLst>
        </xdr:cNvPr>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0B512A-0EA7-46C0-A08F-3DD491C3F2A1}"/>
            </a:ext>
          </a:extLst>
        </xdr:cNvPr>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56AF09-DCC9-44B0-B9D2-8BC31D952BCD}"/>
            </a:ext>
          </a:extLst>
        </xdr:cNvPr>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132159-22FE-4374-867D-F9A45B4056AB}"/>
            </a:ext>
          </a:extLst>
        </xdr:cNvPr>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D88964-9046-47AE-BEB3-3A1E4E6C5604}"/>
            </a:ext>
          </a:extLst>
        </xdr:cNvPr>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3CCA63-B7EB-4CF6-A44E-CCD76A131BB2}"/>
            </a:ext>
          </a:extLst>
        </xdr:cNvPr>
        <xdr:cNvSpPr txBox="1"/>
      </xdr:nvSpPr>
      <xdr:spPr>
        <a:xfrm>
          <a:off x="64135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251238-5744-483A-AEEF-EDCEB633D187}"/>
            </a:ext>
          </a:extLst>
        </xdr:cNvPr>
        <xdr:cNvSpPr txBox="1"/>
      </xdr:nvSpPr>
      <xdr:spPr>
        <a:xfrm>
          <a:off x="64135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074A85-C553-492A-BB28-923BCA000691}"/>
            </a:ext>
          </a:extLst>
        </xdr:cNvPr>
        <xdr:cNvSpPr txBox="1"/>
      </xdr:nvSpPr>
      <xdr:spPr>
        <a:xfrm>
          <a:off x="64135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C387E0-7D3F-42CF-821E-8B1068ED440D}"/>
            </a:ext>
          </a:extLst>
        </xdr:cNvPr>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81ED37-EDDC-42B4-ABCE-3EC6DD1E6A2E}"/>
            </a:ext>
          </a:extLst>
        </xdr:cNvPr>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755584-5D1C-485C-A9B8-FDB4BCC39CA9}"/>
            </a:ext>
          </a:extLst>
        </xdr:cNvPr>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7DEB3F-A82F-4B4D-B2A1-46EBFF88A1A7}"/>
            </a:ext>
          </a:extLst>
        </xdr:cNvPr>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CA939B-44C9-4F2F-BC92-BEA1B20CF25A}"/>
            </a:ext>
          </a:extLst>
        </xdr:cNvPr>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D98E22-FB16-4A8A-9254-DD7ECF6CE57F}"/>
            </a:ext>
          </a:extLst>
        </xdr:cNvPr>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F85ABE-7713-44D9-9539-54CCB559133E}"/>
            </a:ext>
          </a:extLst>
        </xdr:cNvPr>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8B7216E-B161-4C8E-9443-1C0F53549EBB}"/>
            </a:ext>
          </a:extLst>
        </xdr:cNvPr>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E203C8A-A4AE-4BB4-9739-0C9381CA4C1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054EC7-BF4B-4752-BFA1-B25D4A633C16}"/>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C873D8-75AC-490C-ADF6-0904A8E9EAF7}"/>
            </a:ext>
          </a:extLst>
        </xdr:cNvPr>
        <xdr:cNvSpPr txBox="1"/>
      </xdr:nvSpPr>
      <xdr:spPr>
        <a:xfrm>
          <a:off x="2757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6F74657-D24A-4D0C-9BFD-0815751D7884}"/>
            </a:ext>
          </a:extLst>
        </xdr:cNvPr>
        <xdr:cNvCxnSpPr/>
      </xdr:nvCxnSpPr>
      <xdr:spPr>
        <a:xfrm>
          <a:off x="685800" y="729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4AA803D-9B93-40FE-86EE-38955454C06D}"/>
            </a:ext>
          </a:extLst>
        </xdr:cNvPr>
        <xdr:cNvSpPr txBox="1"/>
      </xdr:nvSpPr>
      <xdr:spPr>
        <a:xfrm>
          <a:off x="2757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EA6726-0C71-4FF8-8E27-5E17A2C5349D}"/>
            </a:ext>
          </a:extLst>
        </xdr:cNvPr>
        <xdr:cNvCxnSpPr/>
      </xdr:nvCxnSpPr>
      <xdr:spPr>
        <a:xfrm>
          <a:off x="685800" y="696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BA41D91-F97F-454D-BC09-26DF5745AC47}"/>
            </a:ext>
          </a:extLst>
        </xdr:cNvPr>
        <xdr:cNvSpPr txBox="1"/>
      </xdr:nvSpPr>
      <xdr:spPr>
        <a:xfrm>
          <a:off x="3398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3045909-712C-4229-B567-2DCDB45CC680}"/>
            </a:ext>
          </a:extLst>
        </xdr:cNvPr>
        <xdr:cNvCxnSpPr/>
      </xdr:nvCxnSpPr>
      <xdr:spPr>
        <a:xfrm>
          <a:off x="685800" y="664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BBD475-1D7C-4B70-B114-6F3CCFCCB70F}"/>
            </a:ext>
          </a:extLst>
        </xdr:cNvPr>
        <xdr:cNvSpPr txBox="1"/>
      </xdr:nvSpPr>
      <xdr:spPr>
        <a:xfrm>
          <a:off x="3398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B6C58E1-8322-4C9B-8F06-1F21BDF1BE00}"/>
            </a:ext>
          </a:extLst>
        </xdr:cNvPr>
        <xdr:cNvCxnSpPr/>
      </xdr:nvCxnSpPr>
      <xdr:spPr>
        <a:xfrm>
          <a:off x="685800" y="631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34F4C6-0B19-4B26-919C-E0122A9116C6}"/>
            </a:ext>
          </a:extLst>
        </xdr:cNvPr>
        <xdr:cNvSpPr txBox="1"/>
      </xdr:nvSpPr>
      <xdr:spPr>
        <a:xfrm>
          <a:off x="3398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2296F8F-12D3-403A-86AD-0D83CFEC3636}"/>
            </a:ext>
          </a:extLst>
        </xdr:cNvPr>
        <xdr:cNvCxnSpPr/>
      </xdr:nvCxnSpPr>
      <xdr:spPr>
        <a:xfrm>
          <a:off x="685800" y="598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2CDC1C9-37C9-4FAD-AAE1-1B7ED4CBB5B1}"/>
            </a:ext>
          </a:extLst>
        </xdr:cNvPr>
        <xdr:cNvSpPr txBox="1"/>
      </xdr:nvSpPr>
      <xdr:spPr>
        <a:xfrm>
          <a:off x="3398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8096150-A7E0-4260-BA83-B19522FB04F9}"/>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9E8E385-06F8-410E-999C-65D108C63B5B}"/>
            </a:ext>
          </a:extLst>
        </xdr:cNvPr>
        <xdr:cNvSpPr txBox="1"/>
      </xdr:nvSpPr>
      <xdr:spPr>
        <a:xfrm>
          <a:off x="3849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B6831A3-4B43-457A-9CCE-4B5E4407CFFB}"/>
            </a:ext>
          </a:extLst>
        </xdr:cNvPr>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3A8BDA3-56A3-4B46-ABF0-24440E75B8A4}"/>
            </a:ext>
          </a:extLst>
        </xdr:cNvPr>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0E3C8C5-C4C3-400D-B58E-BBC933F8E309}"/>
            </a:ext>
          </a:extLst>
        </xdr:cNvPr>
        <xdr:cNvCxnSpPr/>
      </xdr:nvCxnSpPr>
      <xdr:spPr>
        <a:xfrm flipV="1">
          <a:off x="41776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DD7B7289-E7CD-4E39-8733-30F2F0AA4B18}"/>
            </a:ext>
          </a:extLst>
        </xdr:cNvPr>
        <xdr:cNvSpPr txBox="1"/>
      </xdr:nvSpPr>
      <xdr:spPr>
        <a:xfrm>
          <a:off x="42164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34C5B22E-1A93-48E2-8E39-42FE426C8DB8}"/>
            </a:ext>
          </a:extLst>
        </xdr:cNvPr>
        <xdr:cNvCxnSpPr/>
      </xdr:nvCxnSpPr>
      <xdr:spPr>
        <a:xfrm>
          <a:off x="4108450" y="72281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A6D6500D-BCFF-45E4-BFE8-26229613CD01}"/>
            </a:ext>
          </a:extLst>
        </xdr:cNvPr>
        <xdr:cNvSpPr txBox="1"/>
      </xdr:nvSpPr>
      <xdr:spPr>
        <a:xfrm>
          <a:off x="42164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2375F2EB-D58C-4F65-A9FC-BAE260026F2D}"/>
            </a:ext>
          </a:extLst>
        </xdr:cNvPr>
        <xdr:cNvCxnSpPr/>
      </xdr:nvCxnSpPr>
      <xdr:spPr>
        <a:xfrm>
          <a:off x="4108450" y="5714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DA1740D3-7199-492D-A641-A4D4AFDB1BE8}"/>
            </a:ext>
          </a:extLst>
        </xdr:cNvPr>
        <xdr:cNvSpPr txBox="1"/>
      </xdr:nvSpPr>
      <xdr:spPr>
        <a:xfrm>
          <a:off x="42164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F6C46C34-AAAD-4B74-8C9B-582905B9051A}"/>
            </a:ext>
          </a:extLst>
        </xdr:cNvPr>
        <xdr:cNvSpPr/>
      </xdr:nvSpPr>
      <xdr:spPr>
        <a:xfrm>
          <a:off x="412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484034CA-F0ED-49E5-B0EB-A3CF22F2CAE4}"/>
            </a:ext>
          </a:extLst>
        </xdr:cNvPr>
        <xdr:cNvSpPr/>
      </xdr:nvSpPr>
      <xdr:spPr>
        <a:xfrm>
          <a:off x="3384550" y="64098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EA0F0345-85D3-4D81-A414-8051AD52D510}"/>
            </a:ext>
          </a:extLst>
        </xdr:cNvPr>
        <xdr:cNvSpPr/>
      </xdr:nvSpPr>
      <xdr:spPr>
        <a:xfrm>
          <a:off x="257175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41438CAA-F47B-4A53-A7BC-BD54822BD9F5}"/>
            </a:ext>
          </a:extLst>
        </xdr:cNvPr>
        <xdr:cNvSpPr/>
      </xdr:nvSpPr>
      <xdr:spPr>
        <a:xfrm>
          <a:off x="17780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E4235D59-867A-40E3-BAE8-80AEF017A956}"/>
            </a:ext>
          </a:extLst>
        </xdr:cNvPr>
        <xdr:cNvSpPr/>
      </xdr:nvSpPr>
      <xdr:spPr>
        <a:xfrm>
          <a:off x="984250" y="63592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A0CAD9-F548-497A-B6FC-0029606FEC6E}"/>
            </a:ext>
          </a:extLst>
        </xdr:cNvPr>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77ACE0-D08C-48C0-B28C-6A453A0A9025}"/>
            </a:ext>
          </a:extLst>
        </xdr:cNvPr>
        <xdr:cNvSpPr txBox="1"/>
      </xdr:nvSpPr>
      <xdr:spPr>
        <a:xfrm>
          <a:off x="32543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885148-6155-4EAC-A45B-427652EF8A76}"/>
            </a:ext>
          </a:extLst>
        </xdr:cNvPr>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16B1DF-0D67-411B-8C68-DDE6F6C11EA8}"/>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244C45B-DBEE-42A1-ADF0-2CAC240D3975}"/>
            </a:ext>
          </a:extLst>
        </xdr:cNvPr>
        <xdr:cNvSpPr txBox="1"/>
      </xdr:nvSpPr>
      <xdr:spPr>
        <a:xfrm>
          <a:off x="854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10704</xdr:rowOff>
    </xdr:from>
    <xdr:to>
      <xdr:col>24</xdr:col>
      <xdr:colOff>114300</xdr:colOff>
      <xdr:row>40</xdr:row>
      <xdr:rowOff>112304</xdr:rowOff>
    </xdr:to>
    <xdr:sp macro="" textlink="">
      <xdr:nvSpPr>
        <xdr:cNvPr id="74" name="楕円 73">
          <a:extLst>
            <a:ext uri="{FF2B5EF4-FFF2-40B4-BE49-F238E27FC236}">
              <a16:creationId xmlns:a16="http://schemas.microsoft.com/office/drawing/2014/main" id="{7A662BAF-9C1F-4C6E-BA34-4B4438727318}"/>
            </a:ext>
          </a:extLst>
        </xdr:cNvPr>
        <xdr:cNvSpPr/>
      </xdr:nvSpPr>
      <xdr:spPr>
        <a:xfrm>
          <a:off x="4127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160581</xdr:rowOff>
    </xdr:from>
    <xdr:ext cx="405111" cy="259045"/>
    <xdr:sp macro="" textlink="">
      <xdr:nvSpPr>
        <xdr:cNvPr id="75" name="【図書館】&#10;有形固定資産減価償却率該当値テキスト">
          <a:extLst>
            <a:ext uri="{FF2B5EF4-FFF2-40B4-BE49-F238E27FC236}">
              <a16:creationId xmlns:a16="http://schemas.microsoft.com/office/drawing/2014/main" id="{A02FA113-6206-4438-ABC0-100B70950883}"/>
            </a:ext>
          </a:extLst>
        </xdr:cNvPr>
        <xdr:cNvSpPr txBox="1"/>
      </xdr:nvSpPr>
      <xdr:spPr>
        <a:xfrm>
          <a:off x="42164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151130</xdr:rowOff>
    </xdr:from>
    <xdr:to>
      <xdr:col>20</xdr:col>
      <xdr:colOff>38100</xdr:colOff>
      <xdr:row>40</xdr:row>
      <xdr:rowOff>81280</xdr:rowOff>
    </xdr:to>
    <xdr:sp macro="" textlink="">
      <xdr:nvSpPr>
        <xdr:cNvPr id="76" name="楕円 75">
          <a:extLst>
            <a:ext uri="{FF2B5EF4-FFF2-40B4-BE49-F238E27FC236}">
              <a16:creationId xmlns:a16="http://schemas.microsoft.com/office/drawing/2014/main" id="{659D1F66-41DE-481A-8B32-BAD2172F239F}"/>
            </a:ext>
          </a:extLst>
        </xdr:cNvPr>
        <xdr:cNvSpPr/>
      </xdr:nvSpPr>
      <xdr:spPr>
        <a:xfrm>
          <a:off x="3384550" y="6837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30480</xdr:rowOff>
    </xdr:from>
    <xdr:to>
      <xdr:col>24</xdr:col>
      <xdr:colOff>63500</xdr:colOff>
      <xdr:row>40</xdr:row>
      <xdr:rowOff>61504</xdr:rowOff>
    </xdr:to>
    <xdr:cxnSp macro="">
      <xdr:nvCxnSpPr>
        <xdr:cNvPr id="77" name="直線コネクタ 76">
          <a:extLst>
            <a:ext uri="{FF2B5EF4-FFF2-40B4-BE49-F238E27FC236}">
              <a16:creationId xmlns:a16="http://schemas.microsoft.com/office/drawing/2014/main" id="{A89007DF-CCE9-43D6-A07B-8EB067E79479}"/>
            </a:ext>
          </a:extLst>
        </xdr:cNvPr>
        <xdr:cNvCxnSpPr/>
      </xdr:nvCxnSpPr>
      <xdr:spPr>
        <a:xfrm>
          <a:off x="3425825" y="6888480"/>
          <a:ext cx="7524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118473</xdr:rowOff>
    </xdr:from>
    <xdr:to>
      <xdr:col>15</xdr:col>
      <xdr:colOff>101600</xdr:colOff>
      <xdr:row>40</xdr:row>
      <xdr:rowOff>48623</xdr:rowOff>
    </xdr:to>
    <xdr:sp macro="" textlink="">
      <xdr:nvSpPr>
        <xdr:cNvPr id="78" name="楕円 77">
          <a:extLst>
            <a:ext uri="{FF2B5EF4-FFF2-40B4-BE49-F238E27FC236}">
              <a16:creationId xmlns:a16="http://schemas.microsoft.com/office/drawing/2014/main" id="{D51F460B-524E-44F9-9EAA-986454F394C8}"/>
            </a:ext>
          </a:extLst>
        </xdr:cNvPr>
        <xdr:cNvSpPr/>
      </xdr:nvSpPr>
      <xdr:spPr>
        <a:xfrm>
          <a:off x="257175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169273</xdr:rowOff>
    </xdr:from>
    <xdr:to>
      <xdr:col>19</xdr:col>
      <xdr:colOff>177800</xdr:colOff>
      <xdr:row>40</xdr:row>
      <xdr:rowOff>30480</xdr:rowOff>
    </xdr:to>
    <xdr:cxnSp macro="">
      <xdr:nvCxnSpPr>
        <xdr:cNvPr id="79" name="直線コネクタ 78">
          <a:extLst>
            <a:ext uri="{FF2B5EF4-FFF2-40B4-BE49-F238E27FC236}">
              <a16:creationId xmlns:a16="http://schemas.microsoft.com/office/drawing/2014/main" id="{15FABC0D-0D1B-4FA7-A6CE-EDDA344D91C2}"/>
            </a:ext>
          </a:extLst>
        </xdr:cNvPr>
        <xdr:cNvCxnSpPr/>
      </xdr:nvCxnSpPr>
      <xdr:spPr>
        <a:xfrm>
          <a:off x="2622550" y="6855823"/>
          <a:ext cx="8032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89081</xdr:rowOff>
    </xdr:from>
    <xdr:to>
      <xdr:col>10</xdr:col>
      <xdr:colOff>165100</xdr:colOff>
      <xdr:row>40</xdr:row>
      <xdr:rowOff>19231</xdr:rowOff>
    </xdr:to>
    <xdr:sp macro="" textlink="">
      <xdr:nvSpPr>
        <xdr:cNvPr id="80" name="楕円 79">
          <a:extLst>
            <a:ext uri="{FF2B5EF4-FFF2-40B4-BE49-F238E27FC236}">
              <a16:creationId xmlns:a16="http://schemas.microsoft.com/office/drawing/2014/main" id="{33F69B73-1FC1-431A-97B4-05311AB5068B}"/>
            </a:ext>
          </a:extLst>
        </xdr:cNvPr>
        <xdr:cNvSpPr/>
      </xdr:nvSpPr>
      <xdr:spPr>
        <a:xfrm>
          <a:off x="17780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139881</xdr:rowOff>
    </xdr:from>
    <xdr:to>
      <xdr:col>15</xdr:col>
      <xdr:colOff>50800</xdr:colOff>
      <xdr:row>39</xdr:row>
      <xdr:rowOff>169273</xdr:rowOff>
    </xdr:to>
    <xdr:cxnSp macro="">
      <xdr:nvCxnSpPr>
        <xdr:cNvPr id="81" name="直線コネクタ 80">
          <a:extLst>
            <a:ext uri="{FF2B5EF4-FFF2-40B4-BE49-F238E27FC236}">
              <a16:creationId xmlns:a16="http://schemas.microsoft.com/office/drawing/2014/main" id="{58F72BC2-0659-4548-B21E-4C1491C2D6D7}"/>
            </a:ext>
          </a:extLst>
        </xdr:cNvPr>
        <xdr:cNvCxnSpPr/>
      </xdr:nvCxnSpPr>
      <xdr:spPr>
        <a:xfrm>
          <a:off x="1828800" y="6826431"/>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58057</xdr:rowOff>
    </xdr:from>
    <xdr:to>
      <xdr:col>6</xdr:col>
      <xdr:colOff>38100</xdr:colOff>
      <xdr:row>39</xdr:row>
      <xdr:rowOff>159657</xdr:rowOff>
    </xdr:to>
    <xdr:sp macro="" textlink="">
      <xdr:nvSpPr>
        <xdr:cNvPr id="82" name="楕円 81">
          <a:extLst>
            <a:ext uri="{FF2B5EF4-FFF2-40B4-BE49-F238E27FC236}">
              <a16:creationId xmlns:a16="http://schemas.microsoft.com/office/drawing/2014/main" id="{D3982471-C761-4ED5-B69D-A03B1830AEB1}"/>
            </a:ext>
          </a:extLst>
        </xdr:cNvPr>
        <xdr:cNvSpPr/>
      </xdr:nvSpPr>
      <xdr:spPr>
        <a:xfrm>
          <a:off x="984250" y="67446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108857</xdr:rowOff>
    </xdr:from>
    <xdr:to>
      <xdr:col>10</xdr:col>
      <xdr:colOff>114300</xdr:colOff>
      <xdr:row>39</xdr:row>
      <xdr:rowOff>139881</xdr:rowOff>
    </xdr:to>
    <xdr:cxnSp macro="">
      <xdr:nvCxnSpPr>
        <xdr:cNvPr id="83" name="直線コネクタ 82">
          <a:extLst>
            <a:ext uri="{FF2B5EF4-FFF2-40B4-BE49-F238E27FC236}">
              <a16:creationId xmlns:a16="http://schemas.microsoft.com/office/drawing/2014/main" id="{FAE8F830-0949-447D-A969-70019DF69516}"/>
            </a:ext>
          </a:extLst>
        </xdr:cNvPr>
        <xdr:cNvCxnSpPr/>
      </xdr:nvCxnSpPr>
      <xdr:spPr>
        <a:xfrm>
          <a:off x="1025525" y="6795407"/>
          <a:ext cx="8032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5BDA08D3-9541-4E15-B031-BB20570F040A}"/>
            </a:ext>
          </a:extLst>
        </xdr:cNvPr>
        <xdr:cNvSpPr txBox="1"/>
      </xdr:nvSpPr>
      <xdr:spPr>
        <a:xfrm>
          <a:off x="32391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0006E522-FF99-456D-9C3B-57B2E3B70F2B}"/>
            </a:ext>
          </a:extLst>
        </xdr:cNvPr>
        <xdr:cNvSpPr txBox="1"/>
      </xdr:nvSpPr>
      <xdr:spPr>
        <a:xfrm>
          <a:off x="2439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3628F8E0-11DF-4232-9DF6-15D4D2D643C2}"/>
            </a:ext>
          </a:extLst>
        </xdr:cNvPr>
        <xdr:cNvSpPr txBox="1"/>
      </xdr:nvSpPr>
      <xdr:spPr>
        <a:xfrm>
          <a:off x="164529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BBEF1D8B-C2D1-4408-9205-973566C9FC19}"/>
            </a:ext>
          </a:extLst>
        </xdr:cNvPr>
        <xdr:cNvSpPr txBox="1"/>
      </xdr:nvSpPr>
      <xdr:spPr>
        <a:xfrm>
          <a:off x="8515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72407</xdr:rowOff>
    </xdr:from>
    <xdr:ext cx="405111" cy="259045"/>
    <xdr:sp macro="" textlink="">
      <xdr:nvSpPr>
        <xdr:cNvPr id="88" name="n_1mainValue【図書館】&#10;有形固定資産減価償却率">
          <a:extLst>
            <a:ext uri="{FF2B5EF4-FFF2-40B4-BE49-F238E27FC236}">
              <a16:creationId xmlns:a16="http://schemas.microsoft.com/office/drawing/2014/main" id="{46987158-CD1F-4BB0-9808-E7CA7531135D}"/>
            </a:ext>
          </a:extLst>
        </xdr:cNvPr>
        <xdr:cNvSpPr txBox="1"/>
      </xdr:nvSpPr>
      <xdr:spPr>
        <a:xfrm>
          <a:off x="32391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39750</xdr:rowOff>
    </xdr:from>
    <xdr:ext cx="405111" cy="259045"/>
    <xdr:sp macro="" textlink="">
      <xdr:nvSpPr>
        <xdr:cNvPr id="89" name="n_2mainValue【図書館】&#10;有形固定資産減価償却率">
          <a:extLst>
            <a:ext uri="{FF2B5EF4-FFF2-40B4-BE49-F238E27FC236}">
              <a16:creationId xmlns:a16="http://schemas.microsoft.com/office/drawing/2014/main" id="{790EA602-E027-4B29-A83F-32BECC3C7F8E}"/>
            </a:ext>
          </a:extLst>
        </xdr:cNvPr>
        <xdr:cNvSpPr txBox="1"/>
      </xdr:nvSpPr>
      <xdr:spPr>
        <a:xfrm>
          <a:off x="24390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10358</xdr:rowOff>
    </xdr:from>
    <xdr:ext cx="405111" cy="259045"/>
    <xdr:sp macro="" textlink="">
      <xdr:nvSpPr>
        <xdr:cNvPr id="90" name="n_3mainValue【図書館】&#10;有形固定資産減価償却率">
          <a:extLst>
            <a:ext uri="{FF2B5EF4-FFF2-40B4-BE49-F238E27FC236}">
              <a16:creationId xmlns:a16="http://schemas.microsoft.com/office/drawing/2014/main" id="{2BA8E5C7-1245-4F68-B9A0-98383A89D29F}"/>
            </a:ext>
          </a:extLst>
        </xdr:cNvPr>
        <xdr:cNvSpPr txBox="1"/>
      </xdr:nvSpPr>
      <xdr:spPr>
        <a:xfrm>
          <a:off x="164529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150784</xdr:rowOff>
    </xdr:from>
    <xdr:ext cx="405111" cy="259045"/>
    <xdr:sp macro="" textlink="">
      <xdr:nvSpPr>
        <xdr:cNvPr id="91" name="n_4mainValue【図書館】&#10;有形固定資産減価償却率">
          <a:extLst>
            <a:ext uri="{FF2B5EF4-FFF2-40B4-BE49-F238E27FC236}">
              <a16:creationId xmlns:a16="http://schemas.microsoft.com/office/drawing/2014/main" id="{8FE600A5-5ECA-4251-88E1-2657F07A9F7A}"/>
            </a:ext>
          </a:extLst>
        </xdr:cNvPr>
        <xdr:cNvSpPr txBox="1"/>
      </xdr:nvSpPr>
      <xdr:spPr>
        <a:xfrm>
          <a:off x="8515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2022A85-4A1D-442E-8727-FC72966C0D75}"/>
            </a:ext>
          </a:extLst>
        </xdr:cNvPr>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BA92026-6C3E-420F-8C0D-202A21457DBB}"/>
            </a:ext>
          </a:extLst>
        </xdr:cNvPr>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F4B89EB-F5EB-402B-89B1-70AD7A354979}"/>
            </a:ext>
          </a:extLst>
        </xdr:cNvPr>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7AC20D7-90DE-43D9-B70F-C79A185D5290}"/>
            </a:ext>
          </a:extLst>
        </xdr:cNvPr>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F336F53-A6EE-4690-9CF4-8D8B68F68A8F}"/>
            </a:ext>
          </a:extLst>
        </xdr:cNvPr>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A4E1573-8C60-43AB-82D8-38F933E6EC1C}"/>
            </a:ext>
          </a:extLst>
        </xdr:cNvPr>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522A8E2-F22F-437E-97E2-B38CB48C36AA}"/>
            </a:ext>
          </a:extLst>
        </xdr:cNvPr>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AF0174B-6BEF-4BA5-8689-06E32A990203}"/>
            </a:ext>
          </a:extLst>
        </xdr:cNvPr>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01A4D73-7F34-4D13-B6DA-1F47EDF72887}"/>
            </a:ext>
          </a:extLst>
        </xdr:cNvPr>
        <xdr:cNvSpPr txBox="1"/>
      </xdr:nvSpPr>
      <xdr:spPr>
        <a:xfrm>
          <a:off x="59182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E8916E3-4C54-4DE4-8663-8D3204358DF9}"/>
            </a:ext>
          </a:extLst>
        </xdr:cNvPr>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E1C1EC0-1EA8-4A01-8548-DB5BD8E12C54}"/>
            </a:ext>
          </a:extLst>
        </xdr:cNvPr>
        <xdr:cNvCxnSpPr/>
      </xdr:nvCxnSpPr>
      <xdr:spPr>
        <a:xfrm>
          <a:off x="5956300" y="716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E641FCB-9F71-4223-BA0A-7EB41C6F3B32}"/>
            </a:ext>
          </a:extLst>
        </xdr:cNvPr>
        <xdr:cNvSpPr txBox="1"/>
      </xdr:nvSpPr>
      <xdr:spPr>
        <a:xfrm>
          <a:off x="55272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D6F93A0-AE93-4A96-9698-B7D5E0D25B8B}"/>
            </a:ext>
          </a:extLst>
        </xdr:cNvPr>
        <xdr:cNvCxnSpPr/>
      </xdr:nvCxnSpPr>
      <xdr:spPr>
        <a:xfrm>
          <a:off x="5956300" y="670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6A6C845-D473-4B92-AEB1-D90C0918F081}"/>
            </a:ext>
          </a:extLst>
        </xdr:cNvPr>
        <xdr:cNvSpPr txBox="1"/>
      </xdr:nvSpPr>
      <xdr:spPr>
        <a:xfrm>
          <a:off x="55272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FEB382B-1B04-44BF-9CDC-6A2DE7A5245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5616E19-4419-4158-BCDC-CBEE42B24225}"/>
            </a:ext>
          </a:extLst>
        </xdr:cNvPr>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7625498-C727-46F3-8A4B-86E9F16EC0AB}"/>
            </a:ext>
          </a:extLst>
        </xdr:cNvPr>
        <xdr:cNvCxnSpPr/>
      </xdr:nvCxnSpPr>
      <xdr:spPr>
        <a:xfrm>
          <a:off x="5956300" y="579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15E854A-DFEE-4F97-9CCB-85DF80A3AD99}"/>
            </a:ext>
          </a:extLst>
        </xdr:cNvPr>
        <xdr:cNvSpPr txBox="1"/>
      </xdr:nvSpPr>
      <xdr:spPr>
        <a:xfrm>
          <a:off x="55272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588C27C-C8E6-49F5-9BB5-BB1F62D7E2BE}"/>
            </a:ext>
          </a:extLst>
        </xdr:cNvPr>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02C1440-A1D0-4A33-9CCE-B9EB722068F3}"/>
            </a:ext>
          </a:extLst>
        </xdr:cNvPr>
        <xdr:cNvSpPr txBox="1"/>
      </xdr:nvSpPr>
      <xdr:spPr>
        <a:xfrm>
          <a:off x="55272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F124440-D52A-4384-A964-6FCEE090C2BA}"/>
            </a:ext>
          </a:extLst>
        </xdr:cNvPr>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D0DF7A28-24F8-4CBB-A934-FDC1EAB0878F}"/>
            </a:ext>
          </a:extLst>
        </xdr:cNvPr>
        <xdr:cNvCxnSpPr/>
      </xdr:nvCxnSpPr>
      <xdr:spPr>
        <a:xfrm flipV="1">
          <a:off x="942911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577B75B2-0717-45E2-A349-90E1FD1D9CAF}"/>
            </a:ext>
          </a:extLst>
        </xdr:cNvPr>
        <xdr:cNvSpPr txBox="1"/>
      </xdr:nvSpPr>
      <xdr:spPr>
        <a:xfrm>
          <a:off x="946785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7DBBE94-2624-4C8F-9E3C-BFB381E9A961}"/>
            </a:ext>
          </a:extLst>
        </xdr:cNvPr>
        <xdr:cNvCxnSpPr/>
      </xdr:nvCxnSpPr>
      <xdr:spPr>
        <a:xfrm>
          <a:off x="9359900" y="7089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687265C0-95E6-48CC-9A47-25A6E45A7BCC}"/>
            </a:ext>
          </a:extLst>
        </xdr:cNvPr>
        <xdr:cNvSpPr txBox="1"/>
      </xdr:nvSpPr>
      <xdr:spPr>
        <a:xfrm>
          <a:off x="946785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E05B9491-11C7-4465-9802-9F29AB2266CA}"/>
            </a:ext>
          </a:extLst>
        </xdr:cNvPr>
        <xdr:cNvCxnSpPr/>
      </xdr:nvCxnSpPr>
      <xdr:spPr>
        <a:xfrm>
          <a:off x="9359900" y="5663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4EFE26ED-7C74-4A66-939F-636A7849D5FD}"/>
            </a:ext>
          </a:extLst>
        </xdr:cNvPr>
        <xdr:cNvSpPr txBox="1"/>
      </xdr:nvSpPr>
      <xdr:spPr>
        <a:xfrm>
          <a:off x="946785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AA6CCAA-F0D2-44D3-BA56-7CA05F32A083}"/>
            </a:ext>
          </a:extLst>
        </xdr:cNvPr>
        <xdr:cNvSpPr/>
      </xdr:nvSpPr>
      <xdr:spPr>
        <a:xfrm>
          <a:off x="9398000" y="66456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D4B9EDA5-55F9-4401-B9D0-431D3CA1CA21}"/>
            </a:ext>
          </a:extLst>
        </xdr:cNvPr>
        <xdr:cNvSpPr/>
      </xdr:nvSpPr>
      <xdr:spPr>
        <a:xfrm>
          <a:off x="86360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9A0C6D45-8BE9-4297-B80B-3DDAE32272C6}"/>
            </a:ext>
          </a:extLst>
        </xdr:cNvPr>
        <xdr:cNvSpPr/>
      </xdr:nvSpPr>
      <xdr:spPr>
        <a:xfrm>
          <a:off x="7842250" y="6673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EE2DFEA5-1A9B-4A0C-AB52-F54085D0111D}"/>
            </a:ext>
          </a:extLst>
        </xdr:cNvPr>
        <xdr:cNvSpPr/>
      </xdr:nvSpPr>
      <xdr:spPr>
        <a:xfrm>
          <a:off x="702945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91378DFB-502E-43A5-A103-16854EFED842}"/>
            </a:ext>
          </a:extLst>
        </xdr:cNvPr>
        <xdr:cNvSpPr/>
      </xdr:nvSpPr>
      <xdr:spPr>
        <a:xfrm>
          <a:off x="6235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A92C8C2-67A6-4A1F-991F-1E11BB217F7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7EB034-486E-459F-94D3-805B40AE53D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7A82F6-FD9E-4297-AB8A-FA30EE595FEF}"/>
            </a:ext>
          </a:extLst>
        </xdr:cNvPr>
        <xdr:cNvSpPr txBox="1"/>
      </xdr:nvSpPr>
      <xdr:spPr>
        <a:xfrm>
          <a:off x="771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90084C6-BA0E-40FB-8792-A1227542F30D}"/>
            </a:ext>
          </a:extLst>
        </xdr:cNvPr>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F21BEF6-7174-45BD-95FF-08B927C5E56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167132</xdr:rowOff>
    </xdr:from>
    <xdr:to>
      <xdr:col>55</xdr:col>
      <xdr:colOff>50800</xdr:colOff>
      <xdr:row>39</xdr:row>
      <xdr:rowOff>97282</xdr:rowOff>
    </xdr:to>
    <xdr:sp macro="" textlink="">
      <xdr:nvSpPr>
        <xdr:cNvPr id="129" name="楕円 128">
          <a:extLst>
            <a:ext uri="{FF2B5EF4-FFF2-40B4-BE49-F238E27FC236}">
              <a16:creationId xmlns:a16="http://schemas.microsoft.com/office/drawing/2014/main" id="{E30EC20B-E7C6-4BDC-B044-AFA1C381A1CA}"/>
            </a:ext>
          </a:extLst>
        </xdr:cNvPr>
        <xdr:cNvSpPr/>
      </xdr:nvSpPr>
      <xdr:spPr>
        <a:xfrm>
          <a:off x="9398000" y="66822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145559</xdr:rowOff>
    </xdr:from>
    <xdr:ext cx="469744" cy="259045"/>
    <xdr:sp macro="" textlink="">
      <xdr:nvSpPr>
        <xdr:cNvPr id="130" name="【図書館】&#10;一人当たり面積該当値テキスト">
          <a:extLst>
            <a:ext uri="{FF2B5EF4-FFF2-40B4-BE49-F238E27FC236}">
              <a16:creationId xmlns:a16="http://schemas.microsoft.com/office/drawing/2014/main" id="{2727179B-354B-430D-9270-D285A57F1D8F}"/>
            </a:ext>
          </a:extLst>
        </xdr:cNvPr>
        <xdr:cNvSpPr txBox="1"/>
      </xdr:nvSpPr>
      <xdr:spPr>
        <a:xfrm>
          <a:off x="9467850"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xdr:rowOff>
    </xdr:from>
    <xdr:to>
      <xdr:col>50</xdr:col>
      <xdr:colOff>165100</xdr:colOff>
      <xdr:row>39</xdr:row>
      <xdr:rowOff>106426</xdr:rowOff>
    </xdr:to>
    <xdr:sp macro="" textlink="">
      <xdr:nvSpPr>
        <xdr:cNvPr id="131" name="楕円 130">
          <a:extLst>
            <a:ext uri="{FF2B5EF4-FFF2-40B4-BE49-F238E27FC236}">
              <a16:creationId xmlns:a16="http://schemas.microsoft.com/office/drawing/2014/main" id="{B6467BD6-4E54-4EAD-847E-45D82BDEC266}"/>
            </a:ext>
          </a:extLst>
        </xdr:cNvPr>
        <xdr:cNvSpPr/>
      </xdr:nvSpPr>
      <xdr:spPr>
        <a:xfrm>
          <a:off x="86360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46482</xdr:rowOff>
    </xdr:from>
    <xdr:to>
      <xdr:col>55</xdr:col>
      <xdr:colOff>0</xdr:colOff>
      <xdr:row>39</xdr:row>
      <xdr:rowOff>55626</xdr:rowOff>
    </xdr:to>
    <xdr:cxnSp macro="">
      <xdr:nvCxnSpPr>
        <xdr:cNvPr id="132" name="直線コネクタ 131">
          <a:extLst>
            <a:ext uri="{FF2B5EF4-FFF2-40B4-BE49-F238E27FC236}">
              <a16:creationId xmlns:a16="http://schemas.microsoft.com/office/drawing/2014/main" id="{CA328281-90BC-4A67-ACC8-48F61614DE3A}"/>
            </a:ext>
          </a:extLst>
        </xdr:cNvPr>
        <xdr:cNvCxnSpPr/>
      </xdr:nvCxnSpPr>
      <xdr:spPr>
        <a:xfrm flipV="1">
          <a:off x="8686800" y="6733032"/>
          <a:ext cx="7429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2768B4EC-946D-433E-9210-6F9F1EDC16A9}"/>
            </a:ext>
          </a:extLst>
        </xdr:cNvPr>
        <xdr:cNvSpPr/>
      </xdr:nvSpPr>
      <xdr:spPr>
        <a:xfrm>
          <a:off x="7842250" y="6700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55626</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E4BDBA91-54C4-4182-A1A4-200415897B19}"/>
            </a:ext>
          </a:extLst>
        </xdr:cNvPr>
        <xdr:cNvCxnSpPr/>
      </xdr:nvCxnSpPr>
      <xdr:spPr>
        <a:xfrm flipV="1">
          <a:off x="7883525" y="6742176"/>
          <a:ext cx="8032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23114</xdr:rowOff>
    </xdr:from>
    <xdr:to>
      <xdr:col>41</xdr:col>
      <xdr:colOff>101600</xdr:colOff>
      <xdr:row>39</xdr:row>
      <xdr:rowOff>124714</xdr:rowOff>
    </xdr:to>
    <xdr:sp macro="" textlink="">
      <xdr:nvSpPr>
        <xdr:cNvPr id="135" name="楕円 134">
          <a:extLst>
            <a:ext uri="{FF2B5EF4-FFF2-40B4-BE49-F238E27FC236}">
              <a16:creationId xmlns:a16="http://schemas.microsoft.com/office/drawing/2014/main" id="{D2FDB3A0-8B24-4E63-B137-0C9A2B1F039B}"/>
            </a:ext>
          </a:extLst>
        </xdr:cNvPr>
        <xdr:cNvSpPr/>
      </xdr:nvSpPr>
      <xdr:spPr>
        <a:xfrm>
          <a:off x="702945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73914</xdr:rowOff>
    </xdr:to>
    <xdr:cxnSp macro="">
      <xdr:nvCxnSpPr>
        <xdr:cNvPr id="136" name="直線コネクタ 135">
          <a:extLst>
            <a:ext uri="{FF2B5EF4-FFF2-40B4-BE49-F238E27FC236}">
              <a16:creationId xmlns:a16="http://schemas.microsoft.com/office/drawing/2014/main" id="{514873B0-1B2E-40D7-9A7C-589DF83AF5A2}"/>
            </a:ext>
          </a:extLst>
        </xdr:cNvPr>
        <xdr:cNvCxnSpPr/>
      </xdr:nvCxnSpPr>
      <xdr:spPr>
        <a:xfrm flipV="1">
          <a:off x="7080250" y="6751320"/>
          <a:ext cx="8032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37" name="楕円 136">
          <a:extLst>
            <a:ext uri="{FF2B5EF4-FFF2-40B4-BE49-F238E27FC236}">
              <a16:creationId xmlns:a16="http://schemas.microsoft.com/office/drawing/2014/main" id="{6D600C4C-2B8C-4F50-A434-46D76D509C54}"/>
            </a:ext>
          </a:extLst>
        </xdr:cNvPr>
        <xdr:cNvSpPr/>
      </xdr:nvSpPr>
      <xdr:spPr>
        <a:xfrm>
          <a:off x="62357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73914</xdr:rowOff>
    </xdr:from>
    <xdr:to>
      <xdr:col>41</xdr:col>
      <xdr:colOff>50800</xdr:colOff>
      <xdr:row>39</xdr:row>
      <xdr:rowOff>73914</xdr:rowOff>
    </xdr:to>
    <xdr:cxnSp macro="">
      <xdr:nvCxnSpPr>
        <xdr:cNvPr id="138" name="直線コネクタ 137">
          <a:extLst>
            <a:ext uri="{FF2B5EF4-FFF2-40B4-BE49-F238E27FC236}">
              <a16:creationId xmlns:a16="http://schemas.microsoft.com/office/drawing/2014/main" id="{B0DD0125-C68C-4E1C-A908-0C72937F212D}"/>
            </a:ext>
          </a:extLst>
        </xdr:cNvPr>
        <xdr:cNvCxnSpPr/>
      </xdr:nvCxnSpPr>
      <xdr:spPr>
        <a:xfrm>
          <a:off x="6286500" y="676046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65D3B70F-0E3A-482A-9CD9-C7F183833941}"/>
            </a:ext>
          </a:extLst>
        </xdr:cNvPr>
        <xdr:cNvSpPr txBox="1"/>
      </xdr:nvSpPr>
      <xdr:spPr>
        <a:xfrm>
          <a:off x="845827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91631CA6-9176-4D25-A9ED-02685A3BC204}"/>
            </a:ext>
          </a:extLst>
        </xdr:cNvPr>
        <xdr:cNvSpPr txBox="1"/>
      </xdr:nvSpPr>
      <xdr:spPr>
        <a:xfrm>
          <a:off x="76772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ECB1115D-AC84-4150-B0B7-6A3DA83CB2B6}"/>
            </a:ext>
          </a:extLst>
        </xdr:cNvPr>
        <xdr:cNvSpPr txBox="1"/>
      </xdr:nvSpPr>
      <xdr:spPr>
        <a:xfrm>
          <a:off x="6864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A6161ABC-D97A-4414-BA14-EDF93A4C8095}"/>
            </a:ext>
          </a:extLst>
        </xdr:cNvPr>
        <xdr:cNvSpPr txBox="1"/>
      </xdr:nvSpPr>
      <xdr:spPr>
        <a:xfrm>
          <a:off x="607067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97553</xdr:rowOff>
    </xdr:from>
    <xdr:ext cx="469744" cy="259045"/>
    <xdr:sp macro="" textlink="">
      <xdr:nvSpPr>
        <xdr:cNvPr id="143" name="n_1mainValue【図書館】&#10;一人当たり面積">
          <a:extLst>
            <a:ext uri="{FF2B5EF4-FFF2-40B4-BE49-F238E27FC236}">
              <a16:creationId xmlns:a16="http://schemas.microsoft.com/office/drawing/2014/main" id="{6FE496E8-1505-48A0-B4FA-4D4ED2DBBBFA}"/>
            </a:ext>
          </a:extLst>
        </xdr:cNvPr>
        <xdr:cNvSpPr txBox="1"/>
      </xdr:nvSpPr>
      <xdr:spPr>
        <a:xfrm>
          <a:off x="845827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a:extLst>
            <a:ext uri="{FF2B5EF4-FFF2-40B4-BE49-F238E27FC236}">
              <a16:creationId xmlns:a16="http://schemas.microsoft.com/office/drawing/2014/main" id="{6F9C4C05-3B23-4754-8AE4-BEA68FB026C8}"/>
            </a:ext>
          </a:extLst>
        </xdr:cNvPr>
        <xdr:cNvSpPr txBox="1"/>
      </xdr:nvSpPr>
      <xdr:spPr>
        <a:xfrm>
          <a:off x="76772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115841</xdr:rowOff>
    </xdr:from>
    <xdr:ext cx="469744" cy="259045"/>
    <xdr:sp macro="" textlink="">
      <xdr:nvSpPr>
        <xdr:cNvPr id="145" name="n_3mainValue【図書館】&#10;一人当たり面積">
          <a:extLst>
            <a:ext uri="{FF2B5EF4-FFF2-40B4-BE49-F238E27FC236}">
              <a16:creationId xmlns:a16="http://schemas.microsoft.com/office/drawing/2014/main" id="{6C8FAA54-8EA0-4384-90E8-ED62974DF0A9}"/>
            </a:ext>
          </a:extLst>
        </xdr:cNvPr>
        <xdr:cNvSpPr txBox="1"/>
      </xdr:nvSpPr>
      <xdr:spPr>
        <a:xfrm>
          <a:off x="6864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115841</xdr:rowOff>
    </xdr:from>
    <xdr:ext cx="469744" cy="259045"/>
    <xdr:sp macro="" textlink="">
      <xdr:nvSpPr>
        <xdr:cNvPr id="146" name="n_4mainValue【図書館】&#10;一人当たり面積">
          <a:extLst>
            <a:ext uri="{FF2B5EF4-FFF2-40B4-BE49-F238E27FC236}">
              <a16:creationId xmlns:a16="http://schemas.microsoft.com/office/drawing/2014/main" id="{DB198A77-89F2-40A6-A69D-E8E02BBD0668}"/>
            </a:ext>
          </a:extLst>
        </xdr:cNvPr>
        <xdr:cNvSpPr txBox="1"/>
      </xdr:nvSpPr>
      <xdr:spPr>
        <a:xfrm>
          <a:off x="607067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C793855-7BE1-46A3-B38E-83FAA565BE9F}"/>
            </a:ext>
          </a:extLst>
        </xdr:cNvPr>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C090473-DDC3-4DF3-AC60-E915DBBC7F09}"/>
            </a:ext>
          </a:extLst>
        </xdr:cNvPr>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595E363-CF9E-4A72-AFFF-910966CBDC97}"/>
            </a:ext>
          </a:extLst>
        </xdr:cNvPr>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23EFB29-6CB2-40D5-98F1-DE9590B648A5}"/>
            </a:ext>
          </a:extLst>
        </xdr:cNvPr>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003558B-4536-46F7-9746-FB519549FF0E}"/>
            </a:ext>
          </a:extLst>
        </xdr:cNvPr>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7D49E82-FDF1-4DE2-B79A-E5F29FCA78BF}"/>
            </a:ext>
          </a:extLst>
        </xdr:cNvPr>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C438E12-6FB8-4AB9-B867-1259FDD6112F}"/>
            </a:ext>
          </a:extLst>
        </xdr:cNvPr>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F8F5013-A783-4965-A6EF-45AF6DDB4D36}"/>
            </a:ext>
          </a:extLst>
        </xdr:cNvPr>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9B94B5D-01BD-4DDD-8E8E-DE29A66EBC52}"/>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335AAC8-646F-4202-8CED-76F67FC3D821}"/>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1E3F9C9-D350-4F7B-B809-19E0F1DBD517}"/>
            </a:ext>
          </a:extLst>
        </xdr:cNvPr>
        <xdr:cNvSpPr txBox="1"/>
      </xdr:nvSpPr>
      <xdr:spPr>
        <a:xfrm>
          <a:off x="2757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90E1515-C4F9-4416-9987-B91847738303}"/>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18FCB39-15CC-4430-938D-C0FCE997FACD}"/>
            </a:ext>
          </a:extLst>
        </xdr:cNvPr>
        <xdr:cNvSpPr txBox="1"/>
      </xdr:nvSpPr>
      <xdr:spPr>
        <a:xfrm>
          <a:off x="2757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C241718-C6F0-4A9C-847D-355725036599}"/>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C3D3A63-6EF5-405A-A797-22A328CF6C0A}"/>
            </a:ext>
          </a:extLst>
        </xdr:cNvPr>
        <xdr:cNvSpPr txBox="1"/>
      </xdr:nvSpPr>
      <xdr:spPr>
        <a:xfrm>
          <a:off x="3398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2A0CB10-61AE-4469-BAE7-F83F79F4984A}"/>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C751B4C-E5BB-4540-B84C-19CD77EA79BE}"/>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1D305AA-2160-43B8-994D-D97D66CAA8D4}"/>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93E0B3B-FCD4-4FB9-AEB3-4FDF142661EA}"/>
            </a:ext>
          </a:extLst>
        </xdr:cNvPr>
        <xdr:cNvSpPr txBox="1"/>
      </xdr:nvSpPr>
      <xdr:spPr>
        <a:xfrm>
          <a:off x="3398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E46DBE5-B4B1-45E5-AF1D-E63CE9F69295}"/>
            </a:ext>
          </a:extLst>
        </xdr:cNvPr>
        <xdr:cNvCxnSpPr/>
      </xdr:nvCxnSpPr>
      <xdr:spPr>
        <a:xfrm>
          <a:off x="685800" y="952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90B8432-4B1C-4E39-8DE9-67E5B62072DA}"/>
            </a:ext>
          </a:extLst>
        </xdr:cNvPr>
        <xdr:cNvSpPr txBox="1"/>
      </xdr:nvSpPr>
      <xdr:spPr>
        <a:xfrm>
          <a:off x="33989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73BD497-FB4E-415B-8969-CE475B832BAF}"/>
            </a:ext>
          </a:extLst>
        </xdr:cNvPr>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C6BA77E-E657-4573-92CA-6D8DE09FF19C}"/>
            </a:ext>
          </a:extLst>
        </xdr:cNvPr>
        <xdr:cNvSpPr txBox="1"/>
      </xdr:nvSpPr>
      <xdr:spPr>
        <a:xfrm>
          <a:off x="3849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4562C6B-26E3-45FD-AA89-162BC68A4377}"/>
            </a:ext>
          </a:extLst>
        </xdr:cNvPr>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5227FC32-772C-4ABF-9F8B-A05E517EB817}"/>
            </a:ext>
          </a:extLst>
        </xdr:cNvPr>
        <xdr:cNvCxnSpPr/>
      </xdr:nvCxnSpPr>
      <xdr:spPr>
        <a:xfrm flipV="1">
          <a:off x="41776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7840E04D-A751-4D4E-A1CC-2CEC755E71EC}"/>
            </a:ext>
          </a:extLst>
        </xdr:cNvPr>
        <xdr:cNvSpPr txBox="1"/>
      </xdr:nvSpPr>
      <xdr:spPr>
        <a:xfrm>
          <a:off x="42164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6EDACB95-825D-48D1-8C43-5B545D6A1035}"/>
            </a:ext>
          </a:extLst>
        </xdr:cNvPr>
        <xdr:cNvCxnSpPr/>
      </xdr:nvCxnSpPr>
      <xdr:spPr>
        <a:xfrm>
          <a:off x="4108450" y="11020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27A2F56-1A04-467E-B4C7-E199BD5E4FC3}"/>
            </a:ext>
          </a:extLst>
        </xdr:cNvPr>
        <xdr:cNvSpPr txBox="1"/>
      </xdr:nvSpPr>
      <xdr:spPr>
        <a:xfrm>
          <a:off x="42164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131F310F-F75A-4856-B57F-F0855CED9FCD}"/>
            </a:ext>
          </a:extLst>
        </xdr:cNvPr>
        <xdr:cNvCxnSpPr/>
      </xdr:nvCxnSpPr>
      <xdr:spPr>
        <a:xfrm>
          <a:off x="4108450" y="9507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63DBAC4-C2FB-4189-91E5-D8CA8F750BCF}"/>
            </a:ext>
          </a:extLst>
        </xdr:cNvPr>
        <xdr:cNvSpPr txBox="1"/>
      </xdr:nvSpPr>
      <xdr:spPr>
        <a:xfrm>
          <a:off x="42164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8975FFC4-C7D7-4DA0-AE78-379E92060AB0}"/>
            </a:ext>
          </a:extLst>
        </xdr:cNvPr>
        <xdr:cNvSpPr/>
      </xdr:nvSpPr>
      <xdr:spPr>
        <a:xfrm>
          <a:off x="4127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73AF8CAD-2CEC-4D42-B6FB-AF404A327B8F}"/>
            </a:ext>
          </a:extLst>
        </xdr:cNvPr>
        <xdr:cNvSpPr/>
      </xdr:nvSpPr>
      <xdr:spPr>
        <a:xfrm>
          <a:off x="3384550" y="10314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A4AB81E-B395-4781-8B59-4B2BFDD906E3}"/>
            </a:ext>
          </a:extLst>
        </xdr:cNvPr>
        <xdr:cNvSpPr/>
      </xdr:nvSpPr>
      <xdr:spPr>
        <a:xfrm>
          <a:off x="257175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22CB89AB-2D9B-41B7-A51F-10BFCB6A2732}"/>
            </a:ext>
          </a:extLst>
        </xdr:cNvPr>
        <xdr:cNvSpPr/>
      </xdr:nvSpPr>
      <xdr:spPr>
        <a:xfrm>
          <a:off x="17780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A3D90FDE-4122-42FF-87F1-6A17234148C7}"/>
            </a:ext>
          </a:extLst>
        </xdr:cNvPr>
        <xdr:cNvSpPr/>
      </xdr:nvSpPr>
      <xdr:spPr>
        <a:xfrm>
          <a:off x="984250" y="1027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E589C93-89DE-43F6-AC8B-BABE4AE77918}"/>
            </a:ext>
          </a:extLst>
        </xdr:cNvPr>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DCC000D-F919-4D51-BBF9-442FEEA03496}"/>
            </a:ext>
          </a:extLst>
        </xdr:cNvPr>
        <xdr:cNvSpPr txBox="1"/>
      </xdr:nvSpPr>
      <xdr:spPr>
        <a:xfrm>
          <a:off x="32543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25D2794-3EA1-412B-855C-5720538E05EA}"/>
            </a:ext>
          </a:extLst>
        </xdr:cNvPr>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04557E-AF7B-466F-86ED-2880BF032E4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444355-86DD-4F51-9FD8-3D77567D6A32}"/>
            </a:ext>
          </a:extLst>
        </xdr:cNvPr>
        <xdr:cNvSpPr txBox="1"/>
      </xdr:nvSpPr>
      <xdr:spPr>
        <a:xfrm>
          <a:off x="854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160655</xdr:rowOff>
    </xdr:from>
    <xdr:to>
      <xdr:col>24</xdr:col>
      <xdr:colOff>114300</xdr:colOff>
      <xdr:row>62</xdr:row>
      <xdr:rowOff>90805</xdr:rowOff>
    </xdr:to>
    <xdr:sp macro="" textlink="">
      <xdr:nvSpPr>
        <xdr:cNvPr id="187" name="楕円 186">
          <a:extLst>
            <a:ext uri="{FF2B5EF4-FFF2-40B4-BE49-F238E27FC236}">
              <a16:creationId xmlns:a16="http://schemas.microsoft.com/office/drawing/2014/main" id="{52CA51B4-E084-4AFF-B888-9C74952B2DBC}"/>
            </a:ext>
          </a:extLst>
        </xdr:cNvPr>
        <xdr:cNvSpPr/>
      </xdr:nvSpPr>
      <xdr:spPr>
        <a:xfrm>
          <a:off x="4127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139082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ED627A0-D227-4C46-8664-939860476708}"/>
            </a:ext>
          </a:extLst>
        </xdr:cNvPr>
        <xdr:cNvSpPr txBox="1"/>
      </xdr:nvSpPr>
      <xdr:spPr>
        <a:xfrm>
          <a:off x="4216400"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168275</xdr:rowOff>
    </xdr:from>
    <xdr:to>
      <xdr:col>20</xdr:col>
      <xdr:colOff>38100</xdr:colOff>
      <xdr:row>62</xdr:row>
      <xdr:rowOff>98425</xdr:rowOff>
    </xdr:to>
    <xdr:sp macro="" textlink="">
      <xdr:nvSpPr>
        <xdr:cNvPr id="189" name="楕円 188">
          <a:extLst>
            <a:ext uri="{FF2B5EF4-FFF2-40B4-BE49-F238E27FC236}">
              <a16:creationId xmlns:a16="http://schemas.microsoft.com/office/drawing/2014/main" id="{8BC593D1-6C69-43B8-B898-0A35E96D07DE}"/>
            </a:ext>
          </a:extLst>
        </xdr:cNvPr>
        <xdr:cNvSpPr/>
      </xdr:nvSpPr>
      <xdr:spPr>
        <a:xfrm>
          <a:off x="3384550" y="10626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40005</xdr:rowOff>
    </xdr:from>
    <xdr:to>
      <xdr:col>24</xdr:col>
      <xdr:colOff>63500</xdr:colOff>
      <xdr:row>62</xdr:row>
      <xdr:rowOff>47625</xdr:rowOff>
    </xdr:to>
    <xdr:cxnSp macro="">
      <xdr:nvCxnSpPr>
        <xdr:cNvPr id="190" name="直線コネクタ 189">
          <a:extLst>
            <a:ext uri="{FF2B5EF4-FFF2-40B4-BE49-F238E27FC236}">
              <a16:creationId xmlns:a16="http://schemas.microsoft.com/office/drawing/2014/main" id="{16A410C1-47CB-4B35-95E4-6BEA165E2C45}"/>
            </a:ext>
          </a:extLst>
        </xdr:cNvPr>
        <xdr:cNvCxnSpPr/>
      </xdr:nvCxnSpPr>
      <xdr:spPr>
        <a:xfrm flipV="1">
          <a:off x="3425825" y="10669905"/>
          <a:ext cx="7524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91" name="楕円 190">
          <a:extLst>
            <a:ext uri="{FF2B5EF4-FFF2-40B4-BE49-F238E27FC236}">
              <a16:creationId xmlns:a16="http://schemas.microsoft.com/office/drawing/2014/main" id="{D3078FB5-3B6E-41EE-B27F-E966974B36A3}"/>
            </a:ext>
          </a:extLst>
        </xdr:cNvPr>
        <xdr:cNvSpPr/>
      </xdr:nvSpPr>
      <xdr:spPr>
        <a:xfrm>
          <a:off x="257175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34290</xdr:rowOff>
    </xdr:from>
    <xdr:to>
      <xdr:col>19</xdr:col>
      <xdr:colOff>177800</xdr:colOff>
      <xdr:row>62</xdr:row>
      <xdr:rowOff>47625</xdr:rowOff>
    </xdr:to>
    <xdr:cxnSp macro="">
      <xdr:nvCxnSpPr>
        <xdr:cNvPr id="192" name="直線コネクタ 191">
          <a:extLst>
            <a:ext uri="{FF2B5EF4-FFF2-40B4-BE49-F238E27FC236}">
              <a16:creationId xmlns:a16="http://schemas.microsoft.com/office/drawing/2014/main" id="{8FB63786-DE48-45EF-844A-7C543162080F}"/>
            </a:ext>
          </a:extLst>
        </xdr:cNvPr>
        <xdr:cNvCxnSpPr/>
      </xdr:nvCxnSpPr>
      <xdr:spPr>
        <a:xfrm>
          <a:off x="2622550" y="10664190"/>
          <a:ext cx="8032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139700</xdr:rowOff>
    </xdr:from>
    <xdr:to>
      <xdr:col>10</xdr:col>
      <xdr:colOff>165100</xdr:colOff>
      <xdr:row>62</xdr:row>
      <xdr:rowOff>69850</xdr:rowOff>
    </xdr:to>
    <xdr:sp macro="" textlink="">
      <xdr:nvSpPr>
        <xdr:cNvPr id="193" name="楕円 192">
          <a:extLst>
            <a:ext uri="{FF2B5EF4-FFF2-40B4-BE49-F238E27FC236}">
              <a16:creationId xmlns:a16="http://schemas.microsoft.com/office/drawing/2014/main" id="{3E2012F7-73F7-423E-BD45-5045C8CC1303}"/>
            </a:ext>
          </a:extLst>
        </xdr:cNvPr>
        <xdr:cNvSpPr/>
      </xdr:nvSpPr>
      <xdr:spPr>
        <a:xfrm>
          <a:off x="17780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19050</xdr:rowOff>
    </xdr:from>
    <xdr:to>
      <xdr:col>15</xdr:col>
      <xdr:colOff>50800</xdr:colOff>
      <xdr:row>62</xdr:row>
      <xdr:rowOff>34290</xdr:rowOff>
    </xdr:to>
    <xdr:cxnSp macro="">
      <xdr:nvCxnSpPr>
        <xdr:cNvPr id="194" name="直線コネクタ 193">
          <a:extLst>
            <a:ext uri="{FF2B5EF4-FFF2-40B4-BE49-F238E27FC236}">
              <a16:creationId xmlns:a16="http://schemas.microsoft.com/office/drawing/2014/main" id="{7DB4F8CB-0D5A-4CBB-AF6C-CD1DACCDA11B}"/>
            </a:ext>
          </a:extLst>
        </xdr:cNvPr>
        <xdr:cNvCxnSpPr/>
      </xdr:nvCxnSpPr>
      <xdr:spPr>
        <a:xfrm>
          <a:off x="1828800" y="1064895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5" name="楕円 194">
          <a:extLst>
            <a:ext uri="{FF2B5EF4-FFF2-40B4-BE49-F238E27FC236}">
              <a16:creationId xmlns:a16="http://schemas.microsoft.com/office/drawing/2014/main" id="{6D91C360-4EFB-482D-9167-2DB86CD2FA3F}"/>
            </a:ext>
          </a:extLst>
        </xdr:cNvPr>
        <xdr:cNvSpPr/>
      </xdr:nvSpPr>
      <xdr:spPr>
        <a:xfrm>
          <a:off x="984250" y="1057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0</xdr:rowOff>
    </xdr:from>
    <xdr:to>
      <xdr:col>10</xdr:col>
      <xdr:colOff>114300</xdr:colOff>
      <xdr:row>62</xdr:row>
      <xdr:rowOff>19050</xdr:rowOff>
    </xdr:to>
    <xdr:cxnSp macro="">
      <xdr:nvCxnSpPr>
        <xdr:cNvPr id="196" name="直線コネクタ 195">
          <a:extLst>
            <a:ext uri="{FF2B5EF4-FFF2-40B4-BE49-F238E27FC236}">
              <a16:creationId xmlns:a16="http://schemas.microsoft.com/office/drawing/2014/main" id="{03E14ABF-A9DC-46FA-BFF6-E8782C4884D4}"/>
            </a:ext>
          </a:extLst>
        </xdr:cNvPr>
        <xdr:cNvCxnSpPr/>
      </xdr:nvCxnSpPr>
      <xdr:spPr>
        <a:xfrm>
          <a:off x="1025525" y="10629900"/>
          <a:ext cx="8032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F1B65D76-0609-429A-918F-502FB83CABD3}"/>
            </a:ext>
          </a:extLst>
        </xdr:cNvPr>
        <xdr:cNvSpPr txBox="1"/>
      </xdr:nvSpPr>
      <xdr:spPr>
        <a:xfrm>
          <a:off x="32391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C4D8500C-CCCA-41BB-9318-7AF2650AF381}"/>
            </a:ext>
          </a:extLst>
        </xdr:cNvPr>
        <xdr:cNvSpPr txBox="1"/>
      </xdr:nvSpPr>
      <xdr:spPr>
        <a:xfrm>
          <a:off x="2439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4D4546C8-A8F3-44EE-A659-6BACEBA35BC9}"/>
            </a:ext>
          </a:extLst>
        </xdr:cNvPr>
        <xdr:cNvSpPr txBox="1"/>
      </xdr:nvSpPr>
      <xdr:spPr>
        <a:xfrm>
          <a:off x="164529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BF2D8575-0E21-4527-A132-830FBCD3275C}"/>
            </a:ext>
          </a:extLst>
        </xdr:cNvPr>
        <xdr:cNvSpPr txBox="1"/>
      </xdr:nvSpPr>
      <xdr:spPr>
        <a:xfrm>
          <a:off x="8515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89552</xdr:rowOff>
    </xdr:from>
    <xdr:ext cx="405111" cy="259045"/>
    <xdr:sp macro="" textlink="">
      <xdr:nvSpPr>
        <xdr:cNvPr id="201" name="n_1mainValue【体育館・プール】&#10;有形固定資産減価償却率">
          <a:extLst>
            <a:ext uri="{FF2B5EF4-FFF2-40B4-BE49-F238E27FC236}">
              <a16:creationId xmlns:a16="http://schemas.microsoft.com/office/drawing/2014/main" id="{C5A291DC-D26F-401E-9BCB-E297862C3670}"/>
            </a:ext>
          </a:extLst>
        </xdr:cNvPr>
        <xdr:cNvSpPr txBox="1"/>
      </xdr:nvSpPr>
      <xdr:spPr>
        <a:xfrm>
          <a:off x="32391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202" name="n_2mainValue【体育館・プール】&#10;有形固定資産減価償却率">
          <a:extLst>
            <a:ext uri="{FF2B5EF4-FFF2-40B4-BE49-F238E27FC236}">
              <a16:creationId xmlns:a16="http://schemas.microsoft.com/office/drawing/2014/main" id="{CCB5FE29-4487-407A-94D6-E4D4DDD67D83}"/>
            </a:ext>
          </a:extLst>
        </xdr:cNvPr>
        <xdr:cNvSpPr txBox="1"/>
      </xdr:nvSpPr>
      <xdr:spPr>
        <a:xfrm>
          <a:off x="2439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60977</xdr:rowOff>
    </xdr:from>
    <xdr:ext cx="405111" cy="259045"/>
    <xdr:sp macro="" textlink="">
      <xdr:nvSpPr>
        <xdr:cNvPr id="203" name="n_3mainValue【体育館・プール】&#10;有形固定資産減価償却率">
          <a:extLst>
            <a:ext uri="{FF2B5EF4-FFF2-40B4-BE49-F238E27FC236}">
              <a16:creationId xmlns:a16="http://schemas.microsoft.com/office/drawing/2014/main" id="{B3507B4F-1AEC-4748-B81E-AFCF113CE1D8}"/>
            </a:ext>
          </a:extLst>
        </xdr:cNvPr>
        <xdr:cNvSpPr txBox="1"/>
      </xdr:nvSpPr>
      <xdr:spPr>
        <a:xfrm>
          <a:off x="164529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4" name="n_4mainValue【体育館・プール】&#10;有形固定資産減価償却率">
          <a:extLst>
            <a:ext uri="{FF2B5EF4-FFF2-40B4-BE49-F238E27FC236}">
              <a16:creationId xmlns:a16="http://schemas.microsoft.com/office/drawing/2014/main" id="{1FB19BB4-8F2E-4DAD-A83B-083DFFF1AA2C}"/>
            </a:ext>
          </a:extLst>
        </xdr:cNvPr>
        <xdr:cNvSpPr txBox="1"/>
      </xdr:nvSpPr>
      <xdr:spPr>
        <a:xfrm>
          <a:off x="8515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6FBDBAB-0531-4E31-9C1D-DC268311B913}"/>
            </a:ext>
          </a:extLst>
        </xdr:cNvPr>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32B738A-D24F-4DE5-999D-FF7F34D40CFC}"/>
            </a:ext>
          </a:extLst>
        </xdr:cNvPr>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48E8D36-561F-4A0C-BB69-E97DAA28A2F9}"/>
            </a:ext>
          </a:extLst>
        </xdr:cNvPr>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73EC8E4-B77A-452E-9F55-7C2E8E509F21}"/>
            </a:ext>
          </a:extLst>
        </xdr:cNvPr>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6CCD0EC-25DB-42BE-8BAC-AEF535535191}"/>
            </a:ext>
          </a:extLst>
        </xdr:cNvPr>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33166D9-0B3E-4F08-B18C-ED1775F47C1F}"/>
            </a:ext>
          </a:extLst>
        </xdr:cNvPr>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0FF5045-BA28-42FA-9B4F-1BD4D3359703}"/>
            </a:ext>
          </a:extLst>
        </xdr:cNvPr>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D0AE0A4-DB18-49FE-81A7-CD14F7F2BF9D}"/>
            </a:ext>
          </a:extLst>
        </xdr:cNvPr>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B3F17E7-2811-4825-8F95-382A9FAAE8B7}"/>
            </a:ext>
          </a:extLst>
        </xdr:cNvPr>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DAA4E82-4846-4AA4-B7CA-F9D61B8A32CE}"/>
            </a:ext>
          </a:extLst>
        </xdr:cNvPr>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1558164-4058-4BAD-9D3E-5696336F13FB}"/>
            </a:ext>
          </a:extLst>
        </xdr:cNvPr>
        <xdr:cNvCxnSpPr/>
      </xdr:nvCxnSpPr>
      <xdr:spPr>
        <a:xfrm>
          <a:off x="595630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7D0979A-9322-4AA8-87A1-262DC747D19A}"/>
            </a:ext>
          </a:extLst>
        </xdr:cNvPr>
        <xdr:cNvSpPr txBox="1"/>
      </xdr:nvSpPr>
      <xdr:spPr>
        <a:xfrm>
          <a:off x="55272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83C8990-26FC-43A0-951C-C178F02C8D90}"/>
            </a:ext>
          </a:extLst>
        </xdr:cNvPr>
        <xdr:cNvCxnSpPr/>
      </xdr:nvCxnSpPr>
      <xdr:spPr>
        <a:xfrm>
          <a:off x="595630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627E6E0-9210-4482-AFBE-09242E9B360C}"/>
            </a:ext>
          </a:extLst>
        </xdr:cNvPr>
        <xdr:cNvSpPr txBox="1"/>
      </xdr:nvSpPr>
      <xdr:spPr>
        <a:xfrm>
          <a:off x="55272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79DF086-5B7C-4582-B3D2-5BB831939E52}"/>
            </a:ext>
          </a:extLst>
        </xdr:cNvPr>
        <xdr:cNvCxnSpPr/>
      </xdr:nvCxnSpPr>
      <xdr:spPr>
        <a:xfrm>
          <a:off x="595630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5AB6C2C-093F-4737-A252-20161D52153C}"/>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D266528-ED47-4CE6-BCEE-7DD136EFA22B}"/>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EC88EB5-E19C-4A73-A53B-9E338A5EB7EC}"/>
            </a:ext>
          </a:extLst>
        </xdr:cNvPr>
        <xdr:cNvSpPr txBox="1"/>
      </xdr:nvSpPr>
      <xdr:spPr>
        <a:xfrm>
          <a:off x="55272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EF23260-C82B-4C81-89D9-D9E9414271C2}"/>
            </a:ext>
          </a:extLst>
        </xdr:cNvPr>
        <xdr:cNvCxnSpPr/>
      </xdr:nvCxnSpPr>
      <xdr:spPr>
        <a:xfrm>
          <a:off x="5956300" y="952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B8C8A2A-9748-4A98-B2C8-DAE15E65F553}"/>
            </a:ext>
          </a:extLst>
        </xdr:cNvPr>
        <xdr:cNvSpPr txBox="1"/>
      </xdr:nvSpPr>
      <xdr:spPr>
        <a:xfrm>
          <a:off x="55272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5D7E030-2BF6-4C91-B06E-FECF914E6383}"/>
            </a:ext>
          </a:extLst>
        </xdr:cNvPr>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75F7238-AAA0-4B77-8A29-ADCD33304A12}"/>
            </a:ext>
          </a:extLst>
        </xdr:cNvPr>
        <xdr:cNvSpPr txBox="1"/>
      </xdr:nvSpPr>
      <xdr:spPr>
        <a:xfrm>
          <a:off x="55272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266CF87-D89C-4795-A781-E2223BDD5C58}"/>
            </a:ext>
          </a:extLst>
        </xdr:cNvPr>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459B1530-8E20-4A9D-9A9F-15EDCAC62926}"/>
            </a:ext>
          </a:extLst>
        </xdr:cNvPr>
        <xdr:cNvCxnSpPr/>
      </xdr:nvCxnSpPr>
      <xdr:spPr>
        <a:xfrm flipV="1">
          <a:off x="942911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481EBA09-98EA-48EA-98EF-02B5B2BE1496}"/>
            </a:ext>
          </a:extLst>
        </xdr:cNvPr>
        <xdr:cNvSpPr txBox="1"/>
      </xdr:nvSpPr>
      <xdr:spPr>
        <a:xfrm>
          <a:off x="946785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B6B0B492-BB53-4881-A060-26B5C5813691}"/>
            </a:ext>
          </a:extLst>
        </xdr:cNvPr>
        <xdr:cNvCxnSpPr/>
      </xdr:nvCxnSpPr>
      <xdr:spPr>
        <a:xfrm>
          <a:off x="9359900" y="11033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D8D8AD9-618F-4496-B87A-8CD2A8D2721F}"/>
            </a:ext>
          </a:extLst>
        </xdr:cNvPr>
        <xdr:cNvSpPr txBox="1"/>
      </xdr:nvSpPr>
      <xdr:spPr>
        <a:xfrm>
          <a:off x="946785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18D32469-DAF2-4BE3-89AC-84F3749FEC49}"/>
            </a:ext>
          </a:extLst>
        </xdr:cNvPr>
        <xdr:cNvCxnSpPr/>
      </xdr:nvCxnSpPr>
      <xdr:spPr>
        <a:xfrm>
          <a:off x="9359900" y="9625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80AD2D72-A6C3-4DF7-A755-3B7DD7F8C2E4}"/>
            </a:ext>
          </a:extLst>
        </xdr:cNvPr>
        <xdr:cNvSpPr txBox="1"/>
      </xdr:nvSpPr>
      <xdr:spPr>
        <a:xfrm>
          <a:off x="946785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4E7490E2-3C5D-4237-86AB-3AB90686C24F}"/>
            </a:ext>
          </a:extLst>
        </xdr:cNvPr>
        <xdr:cNvSpPr/>
      </xdr:nvSpPr>
      <xdr:spPr>
        <a:xfrm>
          <a:off x="9398000" y="10613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4750C009-23BB-4CF9-B525-A8CA0564D172}"/>
            </a:ext>
          </a:extLst>
        </xdr:cNvPr>
        <xdr:cNvSpPr/>
      </xdr:nvSpPr>
      <xdr:spPr>
        <a:xfrm>
          <a:off x="8636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E1AA0BCA-6715-4708-A046-3A3A69A0F743}"/>
            </a:ext>
          </a:extLst>
        </xdr:cNvPr>
        <xdr:cNvSpPr/>
      </xdr:nvSpPr>
      <xdr:spPr>
        <a:xfrm>
          <a:off x="7842250" y="10609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C0A8F2DA-F8EC-47D2-A275-CCB51BD64630}"/>
            </a:ext>
          </a:extLst>
        </xdr:cNvPr>
        <xdr:cNvSpPr/>
      </xdr:nvSpPr>
      <xdr:spPr>
        <a:xfrm>
          <a:off x="702945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10331487-5E46-4320-AB37-BCB245D498F6}"/>
            </a:ext>
          </a:extLst>
        </xdr:cNvPr>
        <xdr:cNvSpPr/>
      </xdr:nvSpPr>
      <xdr:spPr>
        <a:xfrm>
          <a:off x="62357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F32F00D-55B7-48C5-9E5C-4BD0CFDCB7C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0A9D749-2D78-4D7D-A90B-9E1FF320C20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43E6450-8770-474F-A0B5-E2D4785BB32A}"/>
            </a:ext>
          </a:extLst>
        </xdr:cNvPr>
        <xdr:cNvSpPr txBox="1"/>
      </xdr:nvSpPr>
      <xdr:spPr>
        <a:xfrm>
          <a:off x="771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3F641C2-5A7B-4CB0-9F4E-7EB199949B7E}"/>
            </a:ext>
          </a:extLst>
        </xdr:cNvPr>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5FF02D4-6097-4A34-95BB-4049508F98F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4" name="楕円 243">
          <a:extLst>
            <a:ext uri="{FF2B5EF4-FFF2-40B4-BE49-F238E27FC236}">
              <a16:creationId xmlns:a16="http://schemas.microsoft.com/office/drawing/2014/main" id="{98979EA8-084A-4801-8CC2-9EDA38941EDE}"/>
            </a:ext>
          </a:extLst>
        </xdr:cNvPr>
        <xdr:cNvSpPr/>
      </xdr:nvSpPr>
      <xdr:spPr>
        <a:xfrm>
          <a:off x="9398000" y="10647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45" name="【体育館・プール】&#10;一人当たり面積該当値テキスト">
          <a:extLst>
            <a:ext uri="{FF2B5EF4-FFF2-40B4-BE49-F238E27FC236}">
              <a16:creationId xmlns:a16="http://schemas.microsoft.com/office/drawing/2014/main" id="{5D80D457-1639-4919-B698-88F827D3576F}"/>
            </a:ext>
          </a:extLst>
        </xdr:cNvPr>
        <xdr:cNvSpPr txBox="1"/>
      </xdr:nvSpPr>
      <xdr:spPr>
        <a:xfrm>
          <a:off x="946785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25400</xdr:rowOff>
    </xdr:from>
    <xdr:to>
      <xdr:col>50</xdr:col>
      <xdr:colOff>165100</xdr:colOff>
      <xdr:row>62</xdr:row>
      <xdr:rowOff>127000</xdr:rowOff>
    </xdr:to>
    <xdr:sp macro="" textlink="">
      <xdr:nvSpPr>
        <xdr:cNvPr id="246" name="楕円 245">
          <a:extLst>
            <a:ext uri="{FF2B5EF4-FFF2-40B4-BE49-F238E27FC236}">
              <a16:creationId xmlns:a16="http://schemas.microsoft.com/office/drawing/2014/main" id="{205CB57F-4553-46F8-A74A-79E2533FC69D}"/>
            </a:ext>
          </a:extLst>
        </xdr:cNvPr>
        <xdr:cNvSpPr/>
      </xdr:nvSpPr>
      <xdr:spPr>
        <a:xfrm>
          <a:off x="86360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76200</xdr:rowOff>
    </xdr:to>
    <xdr:cxnSp macro="">
      <xdr:nvCxnSpPr>
        <xdr:cNvPr id="247" name="直線コネクタ 246">
          <a:extLst>
            <a:ext uri="{FF2B5EF4-FFF2-40B4-BE49-F238E27FC236}">
              <a16:creationId xmlns:a16="http://schemas.microsoft.com/office/drawing/2014/main" id="{8C357E7B-A068-4E70-957C-FDFE6C676BA7}"/>
            </a:ext>
          </a:extLst>
        </xdr:cNvPr>
        <xdr:cNvCxnSpPr/>
      </xdr:nvCxnSpPr>
      <xdr:spPr>
        <a:xfrm flipV="1">
          <a:off x="8686800" y="1069848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31115</xdr:rowOff>
    </xdr:from>
    <xdr:to>
      <xdr:col>46</xdr:col>
      <xdr:colOff>38100</xdr:colOff>
      <xdr:row>62</xdr:row>
      <xdr:rowOff>132715</xdr:rowOff>
    </xdr:to>
    <xdr:sp macro="" textlink="">
      <xdr:nvSpPr>
        <xdr:cNvPr id="248" name="楕円 247">
          <a:extLst>
            <a:ext uri="{FF2B5EF4-FFF2-40B4-BE49-F238E27FC236}">
              <a16:creationId xmlns:a16="http://schemas.microsoft.com/office/drawing/2014/main" id="{6A0CE864-726A-46D4-94BD-EA4C59326FC3}"/>
            </a:ext>
          </a:extLst>
        </xdr:cNvPr>
        <xdr:cNvSpPr/>
      </xdr:nvSpPr>
      <xdr:spPr>
        <a:xfrm>
          <a:off x="7842250" y="10661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76200</xdr:rowOff>
    </xdr:from>
    <xdr:to>
      <xdr:col>50</xdr:col>
      <xdr:colOff>114300</xdr:colOff>
      <xdr:row>62</xdr:row>
      <xdr:rowOff>81915</xdr:rowOff>
    </xdr:to>
    <xdr:cxnSp macro="">
      <xdr:nvCxnSpPr>
        <xdr:cNvPr id="249" name="直線コネクタ 248">
          <a:extLst>
            <a:ext uri="{FF2B5EF4-FFF2-40B4-BE49-F238E27FC236}">
              <a16:creationId xmlns:a16="http://schemas.microsoft.com/office/drawing/2014/main" id="{4D420954-C40C-45C1-8559-B9170DA8ACE2}"/>
            </a:ext>
          </a:extLst>
        </xdr:cNvPr>
        <xdr:cNvCxnSpPr/>
      </xdr:nvCxnSpPr>
      <xdr:spPr>
        <a:xfrm flipV="1">
          <a:off x="7883525" y="10706100"/>
          <a:ext cx="8032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36830</xdr:rowOff>
    </xdr:from>
    <xdr:to>
      <xdr:col>41</xdr:col>
      <xdr:colOff>101600</xdr:colOff>
      <xdr:row>62</xdr:row>
      <xdr:rowOff>138430</xdr:rowOff>
    </xdr:to>
    <xdr:sp macro="" textlink="">
      <xdr:nvSpPr>
        <xdr:cNvPr id="250" name="楕円 249">
          <a:extLst>
            <a:ext uri="{FF2B5EF4-FFF2-40B4-BE49-F238E27FC236}">
              <a16:creationId xmlns:a16="http://schemas.microsoft.com/office/drawing/2014/main" id="{0C9848A4-3242-4A2F-8628-700265EE1A9F}"/>
            </a:ext>
          </a:extLst>
        </xdr:cNvPr>
        <xdr:cNvSpPr/>
      </xdr:nvSpPr>
      <xdr:spPr>
        <a:xfrm>
          <a:off x="702945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81915</xdr:rowOff>
    </xdr:from>
    <xdr:to>
      <xdr:col>45</xdr:col>
      <xdr:colOff>177800</xdr:colOff>
      <xdr:row>62</xdr:row>
      <xdr:rowOff>87630</xdr:rowOff>
    </xdr:to>
    <xdr:cxnSp macro="">
      <xdr:nvCxnSpPr>
        <xdr:cNvPr id="251" name="直線コネクタ 250">
          <a:extLst>
            <a:ext uri="{FF2B5EF4-FFF2-40B4-BE49-F238E27FC236}">
              <a16:creationId xmlns:a16="http://schemas.microsoft.com/office/drawing/2014/main" id="{C56E103F-A75E-4C81-9165-4D1CBE8C2A09}"/>
            </a:ext>
          </a:extLst>
        </xdr:cNvPr>
        <xdr:cNvCxnSpPr/>
      </xdr:nvCxnSpPr>
      <xdr:spPr>
        <a:xfrm flipV="1">
          <a:off x="7080250" y="10711815"/>
          <a:ext cx="8032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52" name="楕円 251">
          <a:extLst>
            <a:ext uri="{FF2B5EF4-FFF2-40B4-BE49-F238E27FC236}">
              <a16:creationId xmlns:a16="http://schemas.microsoft.com/office/drawing/2014/main" id="{2C13C83C-3ABA-4636-8C07-596EF235A505}"/>
            </a:ext>
          </a:extLst>
        </xdr:cNvPr>
        <xdr:cNvSpPr/>
      </xdr:nvSpPr>
      <xdr:spPr>
        <a:xfrm>
          <a:off x="62357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87630</xdr:rowOff>
    </xdr:from>
    <xdr:to>
      <xdr:col>41</xdr:col>
      <xdr:colOff>50800</xdr:colOff>
      <xdr:row>62</xdr:row>
      <xdr:rowOff>93345</xdr:rowOff>
    </xdr:to>
    <xdr:cxnSp macro="">
      <xdr:nvCxnSpPr>
        <xdr:cNvPr id="253" name="直線コネクタ 252">
          <a:extLst>
            <a:ext uri="{FF2B5EF4-FFF2-40B4-BE49-F238E27FC236}">
              <a16:creationId xmlns:a16="http://schemas.microsoft.com/office/drawing/2014/main" id="{25B1CF28-1A54-4662-A96A-C29DFF8D9124}"/>
            </a:ext>
          </a:extLst>
        </xdr:cNvPr>
        <xdr:cNvCxnSpPr/>
      </xdr:nvCxnSpPr>
      <xdr:spPr>
        <a:xfrm flipV="1">
          <a:off x="6286500" y="1071753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BCED1D8D-8207-4493-9D4C-36C951399C1A}"/>
            </a:ext>
          </a:extLst>
        </xdr:cNvPr>
        <xdr:cNvSpPr txBox="1"/>
      </xdr:nvSpPr>
      <xdr:spPr>
        <a:xfrm>
          <a:off x="845827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33365D5B-8A2D-467F-8901-CBFA40EEA5DC}"/>
            </a:ext>
          </a:extLst>
        </xdr:cNvPr>
        <xdr:cNvSpPr txBox="1"/>
      </xdr:nvSpPr>
      <xdr:spPr>
        <a:xfrm>
          <a:off x="76772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1B8611D4-BCA6-4EA8-991F-654E72DE54C2}"/>
            </a:ext>
          </a:extLst>
        </xdr:cNvPr>
        <xdr:cNvSpPr txBox="1"/>
      </xdr:nvSpPr>
      <xdr:spPr>
        <a:xfrm>
          <a:off x="6864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7B0C1016-02A6-42C7-A3ED-E4637C680022}"/>
            </a:ext>
          </a:extLst>
        </xdr:cNvPr>
        <xdr:cNvSpPr txBox="1"/>
      </xdr:nvSpPr>
      <xdr:spPr>
        <a:xfrm>
          <a:off x="607067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118127</xdr:rowOff>
    </xdr:from>
    <xdr:ext cx="469744" cy="259045"/>
    <xdr:sp macro="" textlink="">
      <xdr:nvSpPr>
        <xdr:cNvPr id="258" name="n_1mainValue【体育館・プール】&#10;一人当たり面積">
          <a:extLst>
            <a:ext uri="{FF2B5EF4-FFF2-40B4-BE49-F238E27FC236}">
              <a16:creationId xmlns:a16="http://schemas.microsoft.com/office/drawing/2014/main" id="{7EC391A4-11B9-4E3D-A1ED-9762375209E3}"/>
            </a:ext>
          </a:extLst>
        </xdr:cNvPr>
        <xdr:cNvSpPr txBox="1"/>
      </xdr:nvSpPr>
      <xdr:spPr>
        <a:xfrm>
          <a:off x="845827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123842</xdr:rowOff>
    </xdr:from>
    <xdr:ext cx="469744" cy="259045"/>
    <xdr:sp macro="" textlink="">
      <xdr:nvSpPr>
        <xdr:cNvPr id="259" name="n_2mainValue【体育館・プール】&#10;一人当たり面積">
          <a:extLst>
            <a:ext uri="{FF2B5EF4-FFF2-40B4-BE49-F238E27FC236}">
              <a16:creationId xmlns:a16="http://schemas.microsoft.com/office/drawing/2014/main" id="{829EA5F3-6BDF-495E-BF2E-31CA62DB2B2F}"/>
            </a:ext>
          </a:extLst>
        </xdr:cNvPr>
        <xdr:cNvSpPr txBox="1"/>
      </xdr:nvSpPr>
      <xdr:spPr>
        <a:xfrm>
          <a:off x="76772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129557</xdr:rowOff>
    </xdr:from>
    <xdr:ext cx="469744" cy="259045"/>
    <xdr:sp macro="" textlink="">
      <xdr:nvSpPr>
        <xdr:cNvPr id="260" name="n_3mainValue【体育館・プール】&#10;一人当たり面積">
          <a:extLst>
            <a:ext uri="{FF2B5EF4-FFF2-40B4-BE49-F238E27FC236}">
              <a16:creationId xmlns:a16="http://schemas.microsoft.com/office/drawing/2014/main" id="{311EB844-B1C8-42EE-9559-885DCC6DDB6B}"/>
            </a:ext>
          </a:extLst>
        </xdr:cNvPr>
        <xdr:cNvSpPr txBox="1"/>
      </xdr:nvSpPr>
      <xdr:spPr>
        <a:xfrm>
          <a:off x="6864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135272</xdr:rowOff>
    </xdr:from>
    <xdr:ext cx="469744" cy="259045"/>
    <xdr:sp macro="" textlink="">
      <xdr:nvSpPr>
        <xdr:cNvPr id="261" name="n_4mainValue【体育館・プール】&#10;一人当たり面積">
          <a:extLst>
            <a:ext uri="{FF2B5EF4-FFF2-40B4-BE49-F238E27FC236}">
              <a16:creationId xmlns:a16="http://schemas.microsoft.com/office/drawing/2014/main" id="{F131CE10-DEBF-4BA0-A5A5-BFA7E175CE8E}"/>
            </a:ext>
          </a:extLst>
        </xdr:cNvPr>
        <xdr:cNvSpPr txBox="1"/>
      </xdr:nvSpPr>
      <xdr:spPr>
        <a:xfrm>
          <a:off x="607067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B6B601E-B532-4B6E-9B24-05053103B7FE}"/>
            </a:ext>
          </a:extLst>
        </xdr:cNvPr>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8A7C3BE-F364-4225-8A60-0DB76065F355}"/>
            </a:ext>
          </a:extLst>
        </xdr:cNvPr>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EEE18B6-769B-477F-9886-4B06A387B196}"/>
            </a:ext>
          </a:extLst>
        </xdr:cNvPr>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F5476A4-B692-49C4-B6F7-EA43D269D86F}"/>
            </a:ext>
          </a:extLst>
        </xdr:cNvPr>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5A06000-1173-4009-8217-06BF85D0F5DC}"/>
            </a:ext>
          </a:extLst>
        </xdr:cNvPr>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41AFFE5-8BAB-47FF-B812-BEAF0F22CE67}"/>
            </a:ext>
          </a:extLst>
        </xdr:cNvPr>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85D5F64-BF6E-4D14-9791-D4429637BBCD}"/>
            </a:ext>
          </a:extLst>
        </xdr:cNvPr>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2176588-4FF7-4895-86B7-C25D9B415364}"/>
            </a:ext>
          </a:extLst>
        </xdr:cNvPr>
        <xdr:cNvSpPr/>
      </xdr:nvSpPr>
      <xdr:spPr>
        <a:xfrm>
          <a:off x="6858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40718BD-F394-4351-A35B-0E0BC00870C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F44AC3F-79FD-4969-B511-D6EBC2D37016}"/>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96F4733-ABEF-4D91-A29C-4E13F2DAD458}"/>
            </a:ext>
          </a:extLst>
        </xdr:cNvPr>
        <xdr:cNvSpPr txBox="1"/>
      </xdr:nvSpPr>
      <xdr:spPr>
        <a:xfrm>
          <a:off x="2757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B1A2192-1C49-4F33-8125-E59DCDE61B77}"/>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C82533E4-4F64-4C4D-A34C-010823E008E7}"/>
            </a:ext>
          </a:extLst>
        </xdr:cNvPr>
        <xdr:cNvSpPr txBox="1"/>
      </xdr:nvSpPr>
      <xdr:spPr>
        <a:xfrm>
          <a:off x="27577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62BC70F2-8058-48D5-A5D3-5E91A433E1B0}"/>
            </a:ext>
          </a:extLst>
        </xdr:cNvPr>
        <xdr:cNvCxnSpPr/>
      </xdr:nvCxnSpPr>
      <xdr:spPr>
        <a:xfrm>
          <a:off x="685800" y="1432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B0754D4-A3ED-41D3-9395-967F28B0BB84}"/>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1BDD419-7317-4D15-86FC-542507BEE75B}"/>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CDAEBBCB-A8E9-465E-BF84-B602DD30FEA0}"/>
            </a:ext>
          </a:extLst>
        </xdr:cNvPr>
        <xdr:cNvSpPr txBox="1"/>
      </xdr:nvSpPr>
      <xdr:spPr>
        <a:xfrm>
          <a:off x="33989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648A5E05-3E03-4C69-A094-6127F74B3E2F}"/>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C9199E5-E040-43D5-BA39-298B4BA83F82}"/>
            </a:ext>
          </a:extLst>
        </xdr:cNvPr>
        <xdr:cNvSpPr txBox="1"/>
      </xdr:nvSpPr>
      <xdr:spPr>
        <a:xfrm>
          <a:off x="33989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4BC673E-E502-49E5-9C6F-114199F7D477}"/>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ECEA0AB7-9E00-4EEC-B7EA-EBD0C5E997C6}"/>
            </a:ext>
          </a:extLst>
        </xdr:cNvPr>
        <xdr:cNvSpPr txBox="1"/>
      </xdr:nvSpPr>
      <xdr:spPr>
        <a:xfrm>
          <a:off x="33989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CF09FA6C-246C-49B1-9BAD-90D2869D3E5F}"/>
            </a:ext>
          </a:extLst>
        </xdr:cNvPr>
        <xdr:cNvSpPr/>
      </xdr:nvSpPr>
      <xdr:spPr>
        <a:xfrm>
          <a:off x="6858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8875F93C-25A4-4501-98D1-16ADE21432FC}"/>
            </a:ext>
          </a:extLst>
        </xdr:cNvPr>
        <xdr:cNvCxnSpPr/>
      </xdr:nvCxnSpPr>
      <xdr:spPr>
        <a:xfrm flipV="1">
          <a:off x="41776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AE447818-15E2-4C3D-BA66-CF7484F91303}"/>
            </a:ext>
          </a:extLst>
        </xdr:cNvPr>
        <xdr:cNvSpPr txBox="1"/>
      </xdr:nvSpPr>
      <xdr:spPr>
        <a:xfrm>
          <a:off x="42164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27070F7F-8595-4076-980A-F1FB9FD43B3C}"/>
            </a:ext>
          </a:extLst>
        </xdr:cNvPr>
        <xdr:cNvCxnSpPr/>
      </xdr:nvCxnSpPr>
      <xdr:spPr>
        <a:xfrm>
          <a:off x="4108450" y="147782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FE3978B-464F-497C-AA74-058CDA593E48}"/>
            </a:ext>
          </a:extLst>
        </xdr:cNvPr>
        <xdr:cNvSpPr txBox="1"/>
      </xdr:nvSpPr>
      <xdr:spPr>
        <a:xfrm>
          <a:off x="42164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70430CA3-3B37-4334-A33E-FDC3834D7E81}"/>
            </a:ext>
          </a:extLst>
        </xdr:cNvPr>
        <xdr:cNvCxnSpPr/>
      </xdr:nvCxnSpPr>
      <xdr:spPr>
        <a:xfrm>
          <a:off x="4108450" y="13310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7CCFEA0E-717E-45FD-BE7E-F4FDBC3BB129}"/>
            </a:ext>
          </a:extLst>
        </xdr:cNvPr>
        <xdr:cNvSpPr txBox="1"/>
      </xdr:nvSpPr>
      <xdr:spPr>
        <a:xfrm>
          <a:off x="42164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52CB0CF0-6213-4DEE-AF5A-B0C9A9E3674D}"/>
            </a:ext>
          </a:extLst>
        </xdr:cNvPr>
        <xdr:cNvSpPr/>
      </xdr:nvSpPr>
      <xdr:spPr>
        <a:xfrm>
          <a:off x="41275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E9EDB5CA-BD33-4466-9408-064BC43BEC77}"/>
            </a:ext>
          </a:extLst>
        </xdr:cNvPr>
        <xdr:cNvSpPr/>
      </xdr:nvSpPr>
      <xdr:spPr>
        <a:xfrm>
          <a:off x="3384550" y="13897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85C83893-1647-4375-BF26-2D499947D65F}"/>
            </a:ext>
          </a:extLst>
        </xdr:cNvPr>
        <xdr:cNvSpPr/>
      </xdr:nvSpPr>
      <xdr:spPr>
        <a:xfrm>
          <a:off x="257175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69854BAE-D18E-4DF2-90C9-A9F8A881B9BC}"/>
            </a:ext>
          </a:extLst>
        </xdr:cNvPr>
        <xdr:cNvSpPr/>
      </xdr:nvSpPr>
      <xdr:spPr>
        <a:xfrm>
          <a:off x="17780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D77C7C2E-3C76-40D7-A1FB-D96B92FEAF8E}"/>
            </a:ext>
          </a:extLst>
        </xdr:cNvPr>
        <xdr:cNvSpPr/>
      </xdr:nvSpPr>
      <xdr:spPr>
        <a:xfrm>
          <a:off x="984250" y="13771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A5C186C-B3CE-401F-95BD-5FBEBC0E125C}"/>
            </a:ext>
          </a:extLst>
        </xdr:cNvPr>
        <xdr:cNvSpPr txBox="1"/>
      </xdr:nvSpPr>
      <xdr:spPr>
        <a:xfrm>
          <a:off x="4006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EA2C4E8-D1CA-45C9-9656-294E4771EDE2}"/>
            </a:ext>
          </a:extLst>
        </xdr:cNvPr>
        <xdr:cNvSpPr txBox="1"/>
      </xdr:nvSpPr>
      <xdr:spPr>
        <a:xfrm>
          <a:off x="32543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29CDBC5-BCD7-42CC-A199-1AC0B6CB3692}"/>
            </a:ext>
          </a:extLst>
        </xdr:cNvPr>
        <xdr:cNvSpPr txBox="1"/>
      </xdr:nvSpPr>
      <xdr:spPr>
        <a:xfrm>
          <a:off x="24511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B1B3E88-3CAD-41F3-91F4-D08CA2B9132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9B41A0-4E77-4D99-9970-8315BB98211D}"/>
            </a:ext>
          </a:extLst>
        </xdr:cNvPr>
        <xdr:cNvSpPr txBox="1"/>
      </xdr:nvSpPr>
      <xdr:spPr>
        <a:xfrm>
          <a:off x="854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99313</xdr:rowOff>
    </xdr:from>
    <xdr:to>
      <xdr:col>24</xdr:col>
      <xdr:colOff>114300</xdr:colOff>
      <xdr:row>81</xdr:row>
      <xdr:rowOff>29463</xdr:rowOff>
    </xdr:to>
    <xdr:sp macro="" textlink="">
      <xdr:nvSpPr>
        <xdr:cNvPr id="300" name="楕円 299">
          <a:extLst>
            <a:ext uri="{FF2B5EF4-FFF2-40B4-BE49-F238E27FC236}">
              <a16:creationId xmlns:a16="http://schemas.microsoft.com/office/drawing/2014/main" id="{54E3FD21-323F-487F-9BB3-E2F4981AF72A}"/>
            </a:ext>
          </a:extLst>
        </xdr:cNvPr>
        <xdr:cNvSpPr/>
      </xdr:nvSpPr>
      <xdr:spPr>
        <a:xfrm>
          <a:off x="41275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122190</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92227EC5-6728-418C-9561-F326208803CF}"/>
            </a:ext>
          </a:extLst>
        </xdr:cNvPr>
        <xdr:cNvSpPr txBox="1"/>
      </xdr:nvSpPr>
      <xdr:spPr>
        <a:xfrm>
          <a:off x="4216400" y="136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65024</xdr:rowOff>
    </xdr:from>
    <xdr:to>
      <xdr:col>20</xdr:col>
      <xdr:colOff>38100</xdr:colOff>
      <xdr:row>80</xdr:row>
      <xdr:rowOff>166624</xdr:rowOff>
    </xdr:to>
    <xdr:sp macro="" textlink="">
      <xdr:nvSpPr>
        <xdr:cNvPr id="302" name="楕円 301">
          <a:extLst>
            <a:ext uri="{FF2B5EF4-FFF2-40B4-BE49-F238E27FC236}">
              <a16:creationId xmlns:a16="http://schemas.microsoft.com/office/drawing/2014/main" id="{5326493A-216D-42C3-A396-A46BFD33DA52}"/>
            </a:ext>
          </a:extLst>
        </xdr:cNvPr>
        <xdr:cNvSpPr/>
      </xdr:nvSpPr>
      <xdr:spPr>
        <a:xfrm>
          <a:off x="3384550" y="137810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115824</xdr:rowOff>
    </xdr:from>
    <xdr:to>
      <xdr:col>24</xdr:col>
      <xdr:colOff>63500</xdr:colOff>
      <xdr:row>80</xdr:row>
      <xdr:rowOff>150113</xdr:rowOff>
    </xdr:to>
    <xdr:cxnSp macro="">
      <xdr:nvCxnSpPr>
        <xdr:cNvPr id="303" name="直線コネクタ 302">
          <a:extLst>
            <a:ext uri="{FF2B5EF4-FFF2-40B4-BE49-F238E27FC236}">
              <a16:creationId xmlns:a16="http://schemas.microsoft.com/office/drawing/2014/main" id="{6440CB0B-12AC-4F20-9876-6463280866B9}"/>
            </a:ext>
          </a:extLst>
        </xdr:cNvPr>
        <xdr:cNvCxnSpPr/>
      </xdr:nvCxnSpPr>
      <xdr:spPr>
        <a:xfrm>
          <a:off x="3425825" y="13831824"/>
          <a:ext cx="7524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35306</xdr:rowOff>
    </xdr:from>
    <xdr:to>
      <xdr:col>15</xdr:col>
      <xdr:colOff>101600</xdr:colOff>
      <xdr:row>80</xdr:row>
      <xdr:rowOff>136906</xdr:rowOff>
    </xdr:to>
    <xdr:sp macro="" textlink="">
      <xdr:nvSpPr>
        <xdr:cNvPr id="304" name="楕円 303">
          <a:extLst>
            <a:ext uri="{FF2B5EF4-FFF2-40B4-BE49-F238E27FC236}">
              <a16:creationId xmlns:a16="http://schemas.microsoft.com/office/drawing/2014/main" id="{F188A7FD-C6E4-46A3-98C7-C198A8201AC5}"/>
            </a:ext>
          </a:extLst>
        </xdr:cNvPr>
        <xdr:cNvSpPr/>
      </xdr:nvSpPr>
      <xdr:spPr>
        <a:xfrm>
          <a:off x="2571750" y="13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86106</xdr:rowOff>
    </xdr:from>
    <xdr:to>
      <xdr:col>19</xdr:col>
      <xdr:colOff>177800</xdr:colOff>
      <xdr:row>80</xdr:row>
      <xdr:rowOff>115824</xdr:rowOff>
    </xdr:to>
    <xdr:cxnSp macro="">
      <xdr:nvCxnSpPr>
        <xdr:cNvPr id="305" name="直線コネクタ 304">
          <a:extLst>
            <a:ext uri="{FF2B5EF4-FFF2-40B4-BE49-F238E27FC236}">
              <a16:creationId xmlns:a16="http://schemas.microsoft.com/office/drawing/2014/main" id="{84D89CB0-A833-4C6E-B0AC-B37BEB28B021}"/>
            </a:ext>
          </a:extLst>
        </xdr:cNvPr>
        <xdr:cNvCxnSpPr/>
      </xdr:nvCxnSpPr>
      <xdr:spPr>
        <a:xfrm>
          <a:off x="2622550" y="13802106"/>
          <a:ext cx="803275"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xdr:rowOff>
    </xdr:from>
    <xdr:to>
      <xdr:col>10</xdr:col>
      <xdr:colOff>165100</xdr:colOff>
      <xdr:row>80</xdr:row>
      <xdr:rowOff>104902</xdr:rowOff>
    </xdr:to>
    <xdr:sp macro="" textlink="">
      <xdr:nvSpPr>
        <xdr:cNvPr id="306" name="楕円 305">
          <a:extLst>
            <a:ext uri="{FF2B5EF4-FFF2-40B4-BE49-F238E27FC236}">
              <a16:creationId xmlns:a16="http://schemas.microsoft.com/office/drawing/2014/main" id="{2AEEBF3A-7B4C-40DA-AFB1-E1A01129F93E}"/>
            </a:ext>
          </a:extLst>
        </xdr:cNvPr>
        <xdr:cNvSpPr/>
      </xdr:nvSpPr>
      <xdr:spPr>
        <a:xfrm>
          <a:off x="17780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54102</xdr:rowOff>
    </xdr:from>
    <xdr:to>
      <xdr:col>15</xdr:col>
      <xdr:colOff>50800</xdr:colOff>
      <xdr:row>80</xdr:row>
      <xdr:rowOff>86106</xdr:rowOff>
    </xdr:to>
    <xdr:cxnSp macro="">
      <xdr:nvCxnSpPr>
        <xdr:cNvPr id="307" name="直線コネクタ 306">
          <a:extLst>
            <a:ext uri="{FF2B5EF4-FFF2-40B4-BE49-F238E27FC236}">
              <a16:creationId xmlns:a16="http://schemas.microsoft.com/office/drawing/2014/main" id="{234397B4-98CD-4E39-B758-9986B53B705C}"/>
            </a:ext>
          </a:extLst>
        </xdr:cNvPr>
        <xdr:cNvCxnSpPr/>
      </xdr:nvCxnSpPr>
      <xdr:spPr>
        <a:xfrm>
          <a:off x="1828800" y="13770102"/>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135889</xdr:rowOff>
    </xdr:from>
    <xdr:to>
      <xdr:col>6</xdr:col>
      <xdr:colOff>38100</xdr:colOff>
      <xdr:row>80</xdr:row>
      <xdr:rowOff>66039</xdr:rowOff>
    </xdr:to>
    <xdr:sp macro="" textlink="">
      <xdr:nvSpPr>
        <xdr:cNvPr id="308" name="楕円 307">
          <a:extLst>
            <a:ext uri="{FF2B5EF4-FFF2-40B4-BE49-F238E27FC236}">
              <a16:creationId xmlns:a16="http://schemas.microsoft.com/office/drawing/2014/main" id="{819C4E8B-14DE-4B27-A545-A3A565E98293}"/>
            </a:ext>
          </a:extLst>
        </xdr:cNvPr>
        <xdr:cNvSpPr/>
      </xdr:nvSpPr>
      <xdr:spPr>
        <a:xfrm>
          <a:off x="984250" y="13680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15239</xdr:rowOff>
    </xdr:from>
    <xdr:to>
      <xdr:col>10</xdr:col>
      <xdr:colOff>114300</xdr:colOff>
      <xdr:row>80</xdr:row>
      <xdr:rowOff>54102</xdr:rowOff>
    </xdr:to>
    <xdr:cxnSp macro="">
      <xdr:nvCxnSpPr>
        <xdr:cNvPr id="309" name="直線コネクタ 308">
          <a:extLst>
            <a:ext uri="{FF2B5EF4-FFF2-40B4-BE49-F238E27FC236}">
              <a16:creationId xmlns:a16="http://schemas.microsoft.com/office/drawing/2014/main" id="{88758B9C-5D6B-4EED-8E5C-B966933EBC8C}"/>
            </a:ext>
          </a:extLst>
        </xdr:cNvPr>
        <xdr:cNvCxnSpPr/>
      </xdr:nvCxnSpPr>
      <xdr:spPr>
        <a:xfrm>
          <a:off x="1025525" y="13731239"/>
          <a:ext cx="803275"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992E1ABE-BBA2-4E04-9DD9-FE739E0A05AA}"/>
            </a:ext>
          </a:extLst>
        </xdr:cNvPr>
        <xdr:cNvSpPr txBox="1"/>
      </xdr:nvSpPr>
      <xdr:spPr>
        <a:xfrm>
          <a:off x="32391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956170DB-BDC6-4A30-AB94-368F902CBBE0}"/>
            </a:ext>
          </a:extLst>
        </xdr:cNvPr>
        <xdr:cNvSpPr txBox="1"/>
      </xdr:nvSpPr>
      <xdr:spPr>
        <a:xfrm>
          <a:off x="24390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77B1FB1B-9571-4F96-8912-FF1139221925}"/>
            </a:ext>
          </a:extLst>
        </xdr:cNvPr>
        <xdr:cNvSpPr txBox="1"/>
      </xdr:nvSpPr>
      <xdr:spPr>
        <a:xfrm>
          <a:off x="164529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BC4F5DF8-08D6-4463-B7F2-9B7B34EC7633}"/>
            </a:ext>
          </a:extLst>
        </xdr:cNvPr>
        <xdr:cNvSpPr txBox="1"/>
      </xdr:nvSpPr>
      <xdr:spPr>
        <a:xfrm>
          <a:off x="8515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11701</xdr:rowOff>
    </xdr:from>
    <xdr:ext cx="405111" cy="259045"/>
    <xdr:sp macro="" textlink="">
      <xdr:nvSpPr>
        <xdr:cNvPr id="314" name="n_1mainValue【福祉施設】&#10;有形固定資産減価償却率">
          <a:extLst>
            <a:ext uri="{FF2B5EF4-FFF2-40B4-BE49-F238E27FC236}">
              <a16:creationId xmlns:a16="http://schemas.microsoft.com/office/drawing/2014/main" id="{E392E51B-29D4-499C-B300-0F8EE3B9DC89}"/>
            </a:ext>
          </a:extLst>
        </xdr:cNvPr>
        <xdr:cNvSpPr txBox="1"/>
      </xdr:nvSpPr>
      <xdr:spPr>
        <a:xfrm>
          <a:off x="32391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153433</xdr:rowOff>
    </xdr:from>
    <xdr:ext cx="405111" cy="259045"/>
    <xdr:sp macro="" textlink="">
      <xdr:nvSpPr>
        <xdr:cNvPr id="315" name="n_2mainValue【福祉施設】&#10;有形固定資産減価償却率">
          <a:extLst>
            <a:ext uri="{FF2B5EF4-FFF2-40B4-BE49-F238E27FC236}">
              <a16:creationId xmlns:a16="http://schemas.microsoft.com/office/drawing/2014/main" id="{BB8EF66E-B853-4A8B-9DB1-7B8CBE9370A1}"/>
            </a:ext>
          </a:extLst>
        </xdr:cNvPr>
        <xdr:cNvSpPr txBox="1"/>
      </xdr:nvSpPr>
      <xdr:spPr>
        <a:xfrm>
          <a:off x="2439044" y="135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121429</xdr:rowOff>
    </xdr:from>
    <xdr:ext cx="405111" cy="259045"/>
    <xdr:sp macro="" textlink="">
      <xdr:nvSpPr>
        <xdr:cNvPr id="316" name="n_3mainValue【福祉施設】&#10;有形固定資産減価償却率">
          <a:extLst>
            <a:ext uri="{FF2B5EF4-FFF2-40B4-BE49-F238E27FC236}">
              <a16:creationId xmlns:a16="http://schemas.microsoft.com/office/drawing/2014/main" id="{C6CA24FF-1653-4FE0-A23A-EB04219D3A5C}"/>
            </a:ext>
          </a:extLst>
        </xdr:cNvPr>
        <xdr:cNvSpPr txBox="1"/>
      </xdr:nvSpPr>
      <xdr:spPr>
        <a:xfrm>
          <a:off x="164529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82566</xdr:rowOff>
    </xdr:from>
    <xdr:ext cx="405111" cy="259045"/>
    <xdr:sp macro="" textlink="">
      <xdr:nvSpPr>
        <xdr:cNvPr id="317" name="n_4mainValue【福祉施設】&#10;有形固定資産減価償却率">
          <a:extLst>
            <a:ext uri="{FF2B5EF4-FFF2-40B4-BE49-F238E27FC236}">
              <a16:creationId xmlns:a16="http://schemas.microsoft.com/office/drawing/2014/main" id="{EA8CE0B8-6999-4CA2-9C86-AC4047A6C68F}"/>
            </a:ext>
          </a:extLst>
        </xdr:cNvPr>
        <xdr:cNvSpPr txBox="1"/>
      </xdr:nvSpPr>
      <xdr:spPr>
        <a:xfrm>
          <a:off x="8515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166CA3F-9B70-4730-AA0C-880DD459C6F6}"/>
            </a:ext>
          </a:extLst>
        </xdr:cNvPr>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BF8076B-6264-4873-BE84-19E46639DCB8}"/>
            </a:ext>
          </a:extLst>
        </xdr:cNvPr>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EB5D663-93EB-4AC3-B723-4592894AAF60}"/>
            </a:ext>
          </a:extLst>
        </xdr:cNvPr>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44ECD59-20A1-42F4-A7C4-26C38CD237E2}"/>
            </a:ext>
          </a:extLst>
        </xdr:cNvPr>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756B6A2-9BDF-40ED-B8D3-268EC12FD490}"/>
            </a:ext>
          </a:extLst>
        </xdr:cNvPr>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858667FE-AC47-488F-B2BC-1F6A5E49F8D5}"/>
            </a:ext>
          </a:extLst>
        </xdr:cNvPr>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327A9C7-659F-4563-A3C6-5E0DEE1F9E3B}"/>
            </a:ext>
          </a:extLst>
        </xdr:cNvPr>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0314109-D84D-455A-8B31-A231A0D63DFA}"/>
            </a:ext>
          </a:extLst>
        </xdr:cNvPr>
        <xdr:cNvSpPr/>
      </xdr:nvSpPr>
      <xdr:spPr>
        <a:xfrm>
          <a:off x="595630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E99CD81-0B6D-4E0F-B80D-EA7E47A19AAB}"/>
            </a:ext>
          </a:extLst>
        </xdr:cNvPr>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4F496C6-E632-4559-AF92-B38FC89EA397}"/>
            </a:ext>
          </a:extLst>
        </xdr:cNvPr>
        <xdr:cNvCxnSpPr/>
      </xdr:nvCxnSpPr>
      <xdr:spPr>
        <a:xfrm>
          <a:off x="595630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FE9BC23A-5E65-43A4-A119-5707B06EA38F}"/>
            </a:ext>
          </a:extLst>
        </xdr:cNvPr>
        <xdr:cNvCxnSpPr/>
      </xdr:nvCxnSpPr>
      <xdr:spPr>
        <a:xfrm>
          <a:off x="595630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4E1AD1F0-0F83-4BF9-88D2-F9282C5CA848}"/>
            </a:ext>
          </a:extLst>
        </xdr:cNvPr>
        <xdr:cNvSpPr txBox="1"/>
      </xdr:nvSpPr>
      <xdr:spPr>
        <a:xfrm>
          <a:off x="55272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FF3D541-04FF-4BCA-92BD-FB513C447CA8}"/>
            </a:ext>
          </a:extLst>
        </xdr:cNvPr>
        <xdr:cNvCxnSpPr/>
      </xdr:nvCxnSpPr>
      <xdr:spPr>
        <a:xfrm>
          <a:off x="595630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1D7E06CD-691F-4667-B121-E185E0C693B2}"/>
            </a:ext>
          </a:extLst>
        </xdr:cNvPr>
        <xdr:cNvSpPr txBox="1"/>
      </xdr:nvSpPr>
      <xdr:spPr>
        <a:xfrm>
          <a:off x="55272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EADFE6B-33A0-4A1E-BA6A-FB05B2FC17A6}"/>
            </a:ext>
          </a:extLst>
        </xdr:cNvPr>
        <xdr:cNvCxnSpPr/>
      </xdr:nvCxnSpPr>
      <xdr:spPr>
        <a:xfrm>
          <a:off x="595630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0A7A49A-A456-4107-A824-4568E2B48383}"/>
            </a:ext>
          </a:extLst>
        </xdr:cNvPr>
        <xdr:cNvSpPr txBox="1"/>
      </xdr:nvSpPr>
      <xdr:spPr>
        <a:xfrm>
          <a:off x="55272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409C21A-2204-47EF-8944-6203E0AEA9BC}"/>
            </a:ext>
          </a:extLst>
        </xdr:cNvPr>
        <xdr:cNvCxnSpPr/>
      </xdr:nvCxnSpPr>
      <xdr:spPr>
        <a:xfrm>
          <a:off x="595630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DEEC0F4E-3B16-48E9-9A49-6B8CEC3546C0}"/>
            </a:ext>
          </a:extLst>
        </xdr:cNvPr>
        <xdr:cNvSpPr txBox="1"/>
      </xdr:nvSpPr>
      <xdr:spPr>
        <a:xfrm>
          <a:off x="55272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23A7BB7A-C62E-4D92-9C0D-FE4595C6D254}"/>
            </a:ext>
          </a:extLst>
        </xdr:cNvPr>
        <xdr:cNvCxnSpPr/>
      </xdr:nvCxnSpPr>
      <xdr:spPr>
        <a:xfrm>
          <a:off x="5956300" y="1333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AD6DB797-C2A2-44E0-9616-7C1B56FC4CA3}"/>
            </a:ext>
          </a:extLst>
        </xdr:cNvPr>
        <xdr:cNvSpPr txBox="1"/>
      </xdr:nvSpPr>
      <xdr:spPr>
        <a:xfrm>
          <a:off x="55272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F27DA5C-14D3-4FF3-9872-1A3998EF455C}"/>
            </a:ext>
          </a:extLst>
        </xdr:cNvPr>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DB13C6A-993D-4FE4-B646-AA41A1DD76E2}"/>
            </a:ext>
          </a:extLst>
        </xdr:cNvPr>
        <xdr:cNvSpPr txBox="1"/>
      </xdr:nvSpPr>
      <xdr:spPr>
        <a:xfrm>
          <a:off x="55272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34050285-246B-404F-9986-7C1E0D77CD29}"/>
            </a:ext>
          </a:extLst>
        </xdr:cNvPr>
        <xdr:cNvSpPr/>
      </xdr:nvSpPr>
      <xdr:spPr>
        <a:xfrm>
          <a:off x="595630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E9A53A07-D8EA-46DA-BC01-B5D090A3F47A}"/>
            </a:ext>
          </a:extLst>
        </xdr:cNvPr>
        <xdr:cNvCxnSpPr/>
      </xdr:nvCxnSpPr>
      <xdr:spPr>
        <a:xfrm flipV="1">
          <a:off x="942911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980E13FA-F26A-403E-89E6-BADF542B2795}"/>
            </a:ext>
          </a:extLst>
        </xdr:cNvPr>
        <xdr:cNvSpPr txBox="1"/>
      </xdr:nvSpPr>
      <xdr:spPr>
        <a:xfrm>
          <a:off x="946785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5E770C77-52C9-42D0-8185-F792F9DAFA95}"/>
            </a:ext>
          </a:extLst>
        </xdr:cNvPr>
        <xdr:cNvCxnSpPr/>
      </xdr:nvCxnSpPr>
      <xdr:spPr>
        <a:xfrm>
          <a:off x="9359900" y="14847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4EA29752-7232-4A64-998F-39DA3B0F3E14}"/>
            </a:ext>
          </a:extLst>
        </xdr:cNvPr>
        <xdr:cNvSpPr txBox="1"/>
      </xdr:nvSpPr>
      <xdr:spPr>
        <a:xfrm>
          <a:off x="946785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48AE0FC6-D435-47A7-8B27-FC168D05764D}"/>
            </a:ext>
          </a:extLst>
        </xdr:cNvPr>
        <xdr:cNvCxnSpPr/>
      </xdr:nvCxnSpPr>
      <xdr:spPr>
        <a:xfrm>
          <a:off x="9359900" y="13559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30D96528-66E1-43BC-A962-6B229E9C30AF}"/>
            </a:ext>
          </a:extLst>
        </xdr:cNvPr>
        <xdr:cNvSpPr txBox="1"/>
      </xdr:nvSpPr>
      <xdr:spPr>
        <a:xfrm>
          <a:off x="946785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5D23516E-9F47-44B4-B150-C7FE50D5C0E6}"/>
            </a:ext>
          </a:extLst>
        </xdr:cNvPr>
        <xdr:cNvSpPr/>
      </xdr:nvSpPr>
      <xdr:spPr>
        <a:xfrm>
          <a:off x="9398000" y="14488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6D442ACD-B82F-4978-826A-A69E584C71A2}"/>
            </a:ext>
          </a:extLst>
        </xdr:cNvPr>
        <xdr:cNvSpPr/>
      </xdr:nvSpPr>
      <xdr:spPr>
        <a:xfrm>
          <a:off x="86360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21D0E040-E15D-4275-B892-132AEB585C3D}"/>
            </a:ext>
          </a:extLst>
        </xdr:cNvPr>
        <xdr:cNvSpPr/>
      </xdr:nvSpPr>
      <xdr:spPr>
        <a:xfrm>
          <a:off x="7842250" y="14491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79F1F673-8F82-45DE-B6CB-486351D01B26}"/>
            </a:ext>
          </a:extLst>
        </xdr:cNvPr>
        <xdr:cNvSpPr/>
      </xdr:nvSpPr>
      <xdr:spPr>
        <a:xfrm>
          <a:off x="702945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911C128B-91A1-47AB-BA7B-819FB7BC564B}"/>
            </a:ext>
          </a:extLst>
        </xdr:cNvPr>
        <xdr:cNvSpPr/>
      </xdr:nvSpPr>
      <xdr:spPr>
        <a:xfrm>
          <a:off x="62357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95A5BC8-A903-4571-9B72-37DC7A92CC1B}"/>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8D0F1BD-CD36-4910-9BC5-83784E3A2E2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6180426-4239-49A0-9797-3FDFA42B649C}"/>
            </a:ext>
          </a:extLst>
        </xdr:cNvPr>
        <xdr:cNvSpPr txBox="1"/>
      </xdr:nvSpPr>
      <xdr:spPr>
        <a:xfrm>
          <a:off x="771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2F94132-74A2-47A5-A0BB-72DE8484BEC8}"/>
            </a:ext>
          </a:extLst>
        </xdr:cNvPr>
        <xdr:cNvSpPr txBox="1"/>
      </xdr:nvSpPr>
      <xdr:spPr>
        <a:xfrm>
          <a:off x="690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7C1267C-4812-40DE-8CA6-F3EF34F917C9}"/>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135889</xdr:rowOff>
    </xdr:from>
    <xdr:to>
      <xdr:col>55</xdr:col>
      <xdr:colOff>50800</xdr:colOff>
      <xdr:row>79</xdr:row>
      <xdr:rowOff>66039</xdr:rowOff>
    </xdr:to>
    <xdr:sp macro="" textlink="">
      <xdr:nvSpPr>
        <xdr:cNvPr id="357" name="楕円 356">
          <a:extLst>
            <a:ext uri="{FF2B5EF4-FFF2-40B4-BE49-F238E27FC236}">
              <a16:creationId xmlns:a16="http://schemas.microsoft.com/office/drawing/2014/main" id="{915C78B3-4DBF-4484-8686-52B1D7812238}"/>
            </a:ext>
          </a:extLst>
        </xdr:cNvPr>
        <xdr:cNvSpPr/>
      </xdr:nvSpPr>
      <xdr:spPr>
        <a:xfrm>
          <a:off x="9398000" y="135089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88916</xdr:rowOff>
    </xdr:from>
    <xdr:ext cx="469744" cy="259045"/>
    <xdr:sp macro="" textlink="">
      <xdr:nvSpPr>
        <xdr:cNvPr id="358" name="【福祉施設】&#10;一人当たり面積該当値テキスト">
          <a:extLst>
            <a:ext uri="{FF2B5EF4-FFF2-40B4-BE49-F238E27FC236}">
              <a16:creationId xmlns:a16="http://schemas.microsoft.com/office/drawing/2014/main" id="{B7635C9C-5740-4356-86A7-E0E55F911F50}"/>
            </a:ext>
          </a:extLst>
        </xdr:cNvPr>
        <xdr:cNvSpPr txBox="1"/>
      </xdr:nvSpPr>
      <xdr:spPr>
        <a:xfrm>
          <a:off x="9467850"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162561</xdr:rowOff>
    </xdr:from>
    <xdr:to>
      <xdr:col>50</xdr:col>
      <xdr:colOff>165100</xdr:colOff>
      <xdr:row>79</xdr:row>
      <xdr:rowOff>92711</xdr:rowOff>
    </xdr:to>
    <xdr:sp macro="" textlink="">
      <xdr:nvSpPr>
        <xdr:cNvPr id="359" name="楕円 358">
          <a:extLst>
            <a:ext uri="{FF2B5EF4-FFF2-40B4-BE49-F238E27FC236}">
              <a16:creationId xmlns:a16="http://schemas.microsoft.com/office/drawing/2014/main" id="{CFB1C073-49D9-4C9A-9714-14D88885C6FD}"/>
            </a:ext>
          </a:extLst>
        </xdr:cNvPr>
        <xdr:cNvSpPr/>
      </xdr:nvSpPr>
      <xdr:spPr>
        <a:xfrm>
          <a:off x="86360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15239</xdr:rowOff>
    </xdr:from>
    <xdr:to>
      <xdr:col>55</xdr:col>
      <xdr:colOff>0</xdr:colOff>
      <xdr:row>79</xdr:row>
      <xdr:rowOff>41911</xdr:rowOff>
    </xdr:to>
    <xdr:cxnSp macro="">
      <xdr:nvCxnSpPr>
        <xdr:cNvPr id="360" name="直線コネクタ 359">
          <a:extLst>
            <a:ext uri="{FF2B5EF4-FFF2-40B4-BE49-F238E27FC236}">
              <a16:creationId xmlns:a16="http://schemas.microsoft.com/office/drawing/2014/main" id="{B08B7411-0444-4974-8C00-CFCB47893B86}"/>
            </a:ext>
          </a:extLst>
        </xdr:cNvPr>
        <xdr:cNvCxnSpPr/>
      </xdr:nvCxnSpPr>
      <xdr:spPr>
        <a:xfrm flipV="1">
          <a:off x="8686800" y="13559789"/>
          <a:ext cx="74295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10161</xdr:rowOff>
    </xdr:from>
    <xdr:to>
      <xdr:col>46</xdr:col>
      <xdr:colOff>38100</xdr:colOff>
      <xdr:row>79</xdr:row>
      <xdr:rowOff>111761</xdr:rowOff>
    </xdr:to>
    <xdr:sp macro="" textlink="">
      <xdr:nvSpPr>
        <xdr:cNvPr id="361" name="楕円 360">
          <a:extLst>
            <a:ext uri="{FF2B5EF4-FFF2-40B4-BE49-F238E27FC236}">
              <a16:creationId xmlns:a16="http://schemas.microsoft.com/office/drawing/2014/main" id="{98841560-FA08-4D39-88E2-659D33904DCC}"/>
            </a:ext>
          </a:extLst>
        </xdr:cNvPr>
        <xdr:cNvSpPr/>
      </xdr:nvSpPr>
      <xdr:spPr>
        <a:xfrm>
          <a:off x="7842250" y="13554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41911</xdr:rowOff>
    </xdr:from>
    <xdr:to>
      <xdr:col>50</xdr:col>
      <xdr:colOff>114300</xdr:colOff>
      <xdr:row>79</xdr:row>
      <xdr:rowOff>60961</xdr:rowOff>
    </xdr:to>
    <xdr:cxnSp macro="">
      <xdr:nvCxnSpPr>
        <xdr:cNvPr id="362" name="直線コネクタ 361">
          <a:extLst>
            <a:ext uri="{FF2B5EF4-FFF2-40B4-BE49-F238E27FC236}">
              <a16:creationId xmlns:a16="http://schemas.microsoft.com/office/drawing/2014/main" id="{77122390-8EC6-48C6-950B-36662B12EDFB}"/>
            </a:ext>
          </a:extLst>
        </xdr:cNvPr>
        <xdr:cNvCxnSpPr/>
      </xdr:nvCxnSpPr>
      <xdr:spPr>
        <a:xfrm flipV="1">
          <a:off x="7883525" y="13586461"/>
          <a:ext cx="8032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6350</xdr:rowOff>
    </xdr:from>
    <xdr:to>
      <xdr:col>41</xdr:col>
      <xdr:colOff>101600</xdr:colOff>
      <xdr:row>79</xdr:row>
      <xdr:rowOff>107950</xdr:rowOff>
    </xdr:to>
    <xdr:sp macro="" textlink="">
      <xdr:nvSpPr>
        <xdr:cNvPr id="363" name="楕円 362">
          <a:extLst>
            <a:ext uri="{FF2B5EF4-FFF2-40B4-BE49-F238E27FC236}">
              <a16:creationId xmlns:a16="http://schemas.microsoft.com/office/drawing/2014/main" id="{12BFE1ED-C77A-42FC-BCC5-27CA158D5D43}"/>
            </a:ext>
          </a:extLst>
        </xdr:cNvPr>
        <xdr:cNvSpPr/>
      </xdr:nvSpPr>
      <xdr:spPr>
        <a:xfrm>
          <a:off x="702945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57150</xdr:rowOff>
    </xdr:from>
    <xdr:to>
      <xdr:col>45</xdr:col>
      <xdr:colOff>177800</xdr:colOff>
      <xdr:row>79</xdr:row>
      <xdr:rowOff>60961</xdr:rowOff>
    </xdr:to>
    <xdr:cxnSp macro="">
      <xdr:nvCxnSpPr>
        <xdr:cNvPr id="364" name="直線コネクタ 363">
          <a:extLst>
            <a:ext uri="{FF2B5EF4-FFF2-40B4-BE49-F238E27FC236}">
              <a16:creationId xmlns:a16="http://schemas.microsoft.com/office/drawing/2014/main" id="{40680376-0AB7-4F3C-BD94-AE3A36C45BEB}"/>
            </a:ext>
          </a:extLst>
        </xdr:cNvPr>
        <xdr:cNvCxnSpPr/>
      </xdr:nvCxnSpPr>
      <xdr:spPr>
        <a:xfrm>
          <a:off x="7080250" y="13601700"/>
          <a:ext cx="80327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25400</xdr:rowOff>
    </xdr:from>
    <xdr:to>
      <xdr:col>36</xdr:col>
      <xdr:colOff>165100</xdr:colOff>
      <xdr:row>79</xdr:row>
      <xdr:rowOff>127000</xdr:rowOff>
    </xdr:to>
    <xdr:sp macro="" textlink="">
      <xdr:nvSpPr>
        <xdr:cNvPr id="365" name="楕円 364">
          <a:extLst>
            <a:ext uri="{FF2B5EF4-FFF2-40B4-BE49-F238E27FC236}">
              <a16:creationId xmlns:a16="http://schemas.microsoft.com/office/drawing/2014/main" id="{A341FBAA-E629-4DEA-A8B5-CF84F266BCBF}"/>
            </a:ext>
          </a:extLst>
        </xdr:cNvPr>
        <xdr:cNvSpPr/>
      </xdr:nvSpPr>
      <xdr:spPr>
        <a:xfrm>
          <a:off x="62357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57150</xdr:rowOff>
    </xdr:from>
    <xdr:to>
      <xdr:col>41</xdr:col>
      <xdr:colOff>50800</xdr:colOff>
      <xdr:row>79</xdr:row>
      <xdr:rowOff>76200</xdr:rowOff>
    </xdr:to>
    <xdr:cxnSp macro="">
      <xdr:nvCxnSpPr>
        <xdr:cNvPr id="366" name="直線コネクタ 365">
          <a:extLst>
            <a:ext uri="{FF2B5EF4-FFF2-40B4-BE49-F238E27FC236}">
              <a16:creationId xmlns:a16="http://schemas.microsoft.com/office/drawing/2014/main" id="{2952B7F5-39B3-454C-9587-A3595975EA14}"/>
            </a:ext>
          </a:extLst>
        </xdr:cNvPr>
        <xdr:cNvCxnSpPr/>
      </xdr:nvCxnSpPr>
      <xdr:spPr>
        <a:xfrm flipV="1">
          <a:off x="6286500" y="1360170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B448793D-2C31-42AB-81CD-8FA6978CF74C}"/>
            </a:ext>
          </a:extLst>
        </xdr:cNvPr>
        <xdr:cNvSpPr txBox="1"/>
      </xdr:nvSpPr>
      <xdr:spPr>
        <a:xfrm>
          <a:off x="845827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F88137A2-EDB6-4B67-8B92-4D869DD20A09}"/>
            </a:ext>
          </a:extLst>
        </xdr:cNvPr>
        <xdr:cNvSpPr txBox="1"/>
      </xdr:nvSpPr>
      <xdr:spPr>
        <a:xfrm>
          <a:off x="76772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397F0E62-9EED-4F12-B17F-E262E31829AA}"/>
            </a:ext>
          </a:extLst>
        </xdr:cNvPr>
        <xdr:cNvSpPr txBox="1"/>
      </xdr:nvSpPr>
      <xdr:spPr>
        <a:xfrm>
          <a:off x="6864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BAB4A610-FB70-4FB4-8FAC-FD5CCA5AC1D3}"/>
            </a:ext>
          </a:extLst>
        </xdr:cNvPr>
        <xdr:cNvSpPr txBox="1"/>
      </xdr:nvSpPr>
      <xdr:spPr>
        <a:xfrm>
          <a:off x="607067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109238</xdr:rowOff>
    </xdr:from>
    <xdr:ext cx="469744" cy="259045"/>
    <xdr:sp macro="" textlink="">
      <xdr:nvSpPr>
        <xdr:cNvPr id="371" name="n_1mainValue【福祉施設】&#10;一人当たり面積">
          <a:extLst>
            <a:ext uri="{FF2B5EF4-FFF2-40B4-BE49-F238E27FC236}">
              <a16:creationId xmlns:a16="http://schemas.microsoft.com/office/drawing/2014/main" id="{708CEE6F-935C-473E-9192-FE356C9785A1}"/>
            </a:ext>
          </a:extLst>
        </xdr:cNvPr>
        <xdr:cNvSpPr txBox="1"/>
      </xdr:nvSpPr>
      <xdr:spPr>
        <a:xfrm>
          <a:off x="8458277" y="1331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128288</xdr:rowOff>
    </xdr:from>
    <xdr:ext cx="469744" cy="259045"/>
    <xdr:sp macro="" textlink="">
      <xdr:nvSpPr>
        <xdr:cNvPr id="372" name="n_2mainValue【福祉施設】&#10;一人当たり面積">
          <a:extLst>
            <a:ext uri="{FF2B5EF4-FFF2-40B4-BE49-F238E27FC236}">
              <a16:creationId xmlns:a16="http://schemas.microsoft.com/office/drawing/2014/main" id="{500FAE8F-9379-44ED-8169-A2DEB8242760}"/>
            </a:ext>
          </a:extLst>
        </xdr:cNvPr>
        <xdr:cNvSpPr txBox="1"/>
      </xdr:nvSpPr>
      <xdr:spPr>
        <a:xfrm>
          <a:off x="7677227"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124477</xdr:rowOff>
    </xdr:from>
    <xdr:ext cx="469744" cy="259045"/>
    <xdr:sp macro="" textlink="">
      <xdr:nvSpPr>
        <xdr:cNvPr id="373" name="n_3mainValue【福祉施設】&#10;一人当たり面積">
          <a:extLst>
            <a:ext uri="{FF2B5EF4-FFF2-40B4-BE49-F238E27FC236}">
              <a16:creationId xmlns:a16="http://schemas.microsoft.com/office/drawing/2014/main" id="{C6C82120-51DD-4B9A-A8F3-83E1489817B2}"/>
            </a:ext>
          </a:extLst>
        </xdr:cNvPr>
        <xdr:cNvSpPr txBox="1"/>
      </xdr:nvSpPr>
      <xdr:spPr>
        <a:xfrm>
          <a:off x="6864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143527</xdr:rowOff>
    </xdr:from>
    <xdr:ext cx="469744" cy="259045"/>
    <xdr:sp macro="" textlink="">
      <xdr:nvSpPr>
        <xdr:cNvPr id="374" name="n_4mainValue【福祉施設】&#10;一人当たり面積">
          <a:extLst>
            <a:ext uri="{FF2B5EF4-FFF2-40B4-BE49-F238E27FC236}">
              <a16:creationId xmlns:a16="http://schemas.microsoft.com/office/drawing/2014/main" id="{99594AE4-5A0D-42AB-A31E-276FC354F461}"/>
            </a:ext>
          </a:extLst>
        </xdr:cNvPr>
        <xdr:cNvSpPr txBox="1"/>
      </xdr:nvSpPr>
      <xdr:spPr>
        <a:xfrm>
          <a:off x="607067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45EE40D-025E-4635-8E0A-8AC871E98D31}"/>
            </a:ext>
          </a:extLst>
        </xdr:cNvPr>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CF88B62-F4E3-4BEF-AB2D-B73D57727192}"/>
            </a:ext>
          </a:extLst>
        </xdr:cNvPr>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DA53AE0-1F1B-469A-A060-F62946522FC3}"/>
            </a:ext>
          </a:extLst>
        </xdr:cNvPr>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BCB9A44-4311-46BB-83F2-ADFB4FDAED6C}"/>
            </a:ext>
          </a:extLst>
        </xdr:cNvPr>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197CDC9-F45D-42DA-8EC6-022AEC6B75F0}"/>
            </a:ext>
          </a:extLst>
        </xdr:cNvPr>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F826407-2C1D-44AD-AC54-0DDC67E8B002}"/>
            </a:ext>
          </a:extLst>
        </xdr:cNvPr>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BA7E5A9-8C41-4B37-B82F-F29CB3B9D5A9}"/>
            </a:ext>
          </a:extLst>
        </xdr:cNvPr>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31A916A-9A6D-4B0A-89A9-B5A214DF7F70}"/>
            </a:ext>
          </a:extLst>
        </xdr:cNvPr>
        <xdr:cNvSpPr/>
      </xdr:nvSpPr>
      <xdr:spPr>
        <a:xfrm>
          <a:off x="6858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89049627-4796-4742-A451-074FB53EDF1F}"/>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03EB96D-B72C-4D09-97E6-6468F35F9925}"/>
            </a:ext>
          </a:extLst>
        </xdr:cNvPr>
        <xdr:cNvCxnSpPr/>
      </xdr:nvCxnSpPr>
      <xdr:spPr>
        <a:xfrm>
          <a:off x="6858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EDD9FF0B-FC56-40B1-B2DC-454CED71EBC5}"/>
            </a:ext>
          </a:extLst>
        </xdr:cNvPr>
        <xdr:cNvSpPr txBox="1"/>
      </xdr:nvSpPr>
      <xdr:spPr>
        <a:xfrm>
          <a:off x="2757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CB0BD6B4-51DF-4A9D-89B8-A89748F34E44}"/>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4E27966F-5033-407E-8ADC-2BB4B51B5A97}"/>
            </a:ext>
          </a:extLst>
        </xdr:cNvPr>
        <xdr:cNvSpPr txBox="1"/>
      </xdr:nvSpPr>
      <xdr:spPr>
        <a:xfrm>
          <a:off x="27577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5051F839-82B1-4A29-B3CF-04A746A54AB7}"/>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68C5B805-5C7D-4BF0-9874-2045D08E1DFC}"/>
            </a:ext>
          </a:extLst>
        </xdr:cNvPr>
        <xdr:cNvSpPr txBox="1"/>
      </xdr:nvSpPr>
      <xdr:spPr>
        <a:xfrm>
          <a:off x="33989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8F2FA66-12F9-4E54-BCD4-0AC7369D7DDD}"/>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B83F845-6260-45D4-8334-1A0E65BE9611}"/>
            </a:ext>
          </a:extLst>
        </xdr:cNvPr>
        <xdr:cNvSpPr txBox="1"/>
      </xdr:nvSpPr>
      <xdr:spPr>
        <a:xfrm>
          <a:off x="3398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C9F9512A-D949-4864-BE58-47D4CBD0AFEE}"/>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791B553B-335C-4710-835B-C6E9203E545E}"/>
            </a:ext>
          </a:extLst>
        </xdr:cNvPr>
        <xdr:cNvSpPr txBox="1"/>
      </xdr:nvSpPr>
      <xdr:spPr>
        <a:xfrm>
          <a:off x="33989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D3866D7-6983-4129-9126-AA8293DB0A17}"/>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CB6E32ED-D61C-4071-9D93-354189FC78A4}"/>
            </a:ext>
          </a:extLst>
        </xdr:cNvPr>
        <xdr:cNvSpPr txBox="1"/>
      </xdr:nvSpPr>
      <xdr:spPr>
        <a:xfrm>
          <a:off x="33989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2767D2C8-E71F-43BE-918B-F9E439A1378E}"/>
            </a:ext>
          </a:extLst>
        </xdr:cNvPr>
        <xdr:cNvCxnSpPr/>
      </xdr:nvCxnSpPr>
      <xdr:spPr>
        <a:xfrm>
          <a:off x="6858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7EBCBEBC-BD3C-45B3-A1D2-E27C85E7ECE0}"/>
            </a:ext>
          </a:extLst>
        </xdr:cNvPr>
        <xdr:cNvSpPr txBox="1"/>
      </xdr:nvSpPr>
      <xdr:spPr>
        <a:xfrm>
          <a:off x="3849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4775C977-C70D-4C5F-896B-91DFF82D149B}"/>
            </a:ext>
          </a:extLst>
        </xdr:cNvPr>
        <xdr:cNvSpPr/>
      </xdr:nvSpPr>
      <xdr:spPr>
        <a:xfrm>
          <a:off x="6858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E6D7D2B8-5FF2-4404-B3E4-2C2FD4DB61EB}"/>
            </a:ext>
          </a:extLst>
        </xdr:cNvPr>
        <xdr:cNvCxnSpPr/>
      </xdr:nvCxnSpPr>
      <xdr:spPr>
        <a:xfrm flipV="1">
          <a:off x="41776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67F9984A-285F-43CD-B5E5-9024769E6CB8}"/>
            </a:ext>
          </a:extLst>
        </xdr:cNvPr>
        <xdr:cNvSpPr txBox="1"/>
      </xdr:nvSpPr>
      <xdr:spPr>
        <a:xfrm>
          <a:off x="42164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DD27FADB-6231-43C7-8E46-067D955D3DB2}"/>
            </a:ext>
          </a:extLst>
        </xdr:cNvPr>
        <xdr:cNvCxnSpPr/>
      </xdr:nvCxnSpPr>
      <xdr:spPr>
        <a:xfrm>
          <a:off x="4108450" y="18661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A73F4654-4CA5-4FBC-94BA-5DB24FC02BD1}"/>
            </a:ext>
          </a:extLst>
        </xdr:cNvPr>
        <xdr:cNvSpPr txBox="1"/>
      </xdr:nvSpPr>
      <xdr:spPr>
        <a:xfrm>
          <a:off x="42164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288AF7F8-5148-4487-A6A6-7F82DDE02055}"/>
            </a:ext>
          </a:extLst>
        </xdr:cNvPr>
        <xdr:cNvCxnSpPr/>
      </xdr:nvCxnSpPr>
      <xdr:spPr>
        <a:xfrm>
          <a:off x="4108450" y="1708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8298203C-8480-4E57-87BF-75D47B51EA30}"/>
            </a:ext>
          </a:extLst>
        </xdr:cNvPr>
        <xdr:cNvSpPr txBox="1"/>
      </xdr:nvSpPr>
      <xdr:spPr>
        <a:xfrm>
          <a:off x="42164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E0CDFB0A-61CF-41CB-95A1-0579AF039672}"/>
            </a:ext>
          </a:extLst>
        </xdr:cNvPr>
        <xdr:cNvSpPr/>
      </xdr:nvSpPr>
      <xdr:spPr>
        <a:xfrm>
          <a:off x="412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FAA848F4-10EE-4486-A92E-EF660779EC4F}"/>
            </a:ext>
          </a:extLst>
        </xdr:cNvPr>
        <xdr:cNvSpPr/>
      </xdr:nvSpPr>
      <xdr:spPr>
        <a:xfrm>
          <a:off x="3384550" y="177704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944B6025-6480-42BC-90D9-807830C3E57C}"/>
            </a:ext>
          </a:extLst>
        </xdr:cNvPr>
        <xdr:cNvSpPr/>
      </xdr:nvSpPr>
      <xdr:spPr>
        <a:xfrm>
          <a:off x="257175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BFE40AC7-1E20-4A0C-8027-52BCD4A878FC}"/>
            </a:ext>
          </a:extLst>
        </xdr:cNvPr>
        <xdr:cNvSpPr/>
      </xdr:nvSpPr>
      <xdr:spPr>
        <a:xfrm>
          <a:off x="17780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D8C10ED2-A0AE-469E-9911-88209E8E6146}"/>
            </a:ext>
          </a:extLst>
        </xdr:cNvPr>
        <xdr:cNvSpPr/>
      </xdr:nvSpPr>
      <xdr:spPr>
        <a:xfrm>
          <a:off x="984250" y="17692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D480F7E-9372-4045-B149-F35861E3189C}"/>
            </a:ext>
          </a:extLst>
        </xdr:cNvPr>
        <xdr:cNvSpPr txBox="1"/>
      </xdr:nvSpPr>
      <xdr:spPr>
        <a:xfrm>
          <a:off x="4006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13BA22A-5B4E-4549-97B0-82F56432819A}"/>
            </a:ext>
          </a:extLst>
        </xdr:cNvPr>
        <xdr:cNvSpPr txBox="1"/>
      </xdr:nvSpPr>
      <xdr:spPr>
        <a:xfrm>
          <a:off x="32543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D86A9B4-3DD9-46D2-A333-FCFD258A7B54}"/>
            </a:ext>
          </a:extLst>
        </xdr:cNvPr>
        <xdr:cNvSpPr txBox="1"/>
      </xdr:nvSpPr>
      <xdr:spPr>
        <a:xfrm>
          <a:off x="24511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5A23782-1E2B-422F-A12E-397D82846481}"/>
            </a:ext>
          </a:extLst>
        </xdr:cNvPr>
        <xdr:cNvSpPr txBox="1"/>
      </xdr:nvSpPr>
      <xdr:spPr>
        <a:xfrm>
          <a:off x="1657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53DD59C-7557-4B98-8700-8B88B7551B3A}"/>
            </a:ext>
          </a:extLst>
        </xdr:cNvPr>
        <xdr:cNvSpPr txBox="1"/>
      </xdr:nvSpPr>
      <xdr:spPr>
        <a:xfrm>
          <a:off x="854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133986</xdr:rowOff>
    </xdr:from>
    <xdr:to>
      <xdr:col>24</xdr:col>
      <xdr:colOff>114300</xdr:colOff>
      <xdr:row>107</xdr:row>
      <xdr:rowOff>64136</xdr:rowOff>
    </xdr:to>
    <xdr:sp macro="" textlink="">
      <xdr:nvSpPr>
        <xdr:cNvPr id="415" name="楕円 414">
          <a:extLst>
            <a:ext uri="{FF2B5EF4-FFF2-40B4-BE49-F238E27FC236}">
              <a16:creationId xmlns:a16="http://schemas.microsoft.com/office/drawing/2014/main" id="{45F8FF4F-95EC-4CFD-A891-62ED49F413DA}"/>
            </a:ext>
          </a:extLst>
        </xdr:cNvPr>
        <xdr:cNvSpPr/>
      </xdr:nvSpPr>
      <xdr:spPr>
        <a:xfrm>
          <a:off x="4127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112413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C32DD75D-C2BC-458F-8FAC-489CD1238A4D}"/>
            </a:ext>
          </a:extLst>
        </xdr:cNvPr>
        <xdr:cNvSpPr txBox="1"/>
      </xdr:nvSpPr>
      <xdr:spPr>
        <a:xfrm>
          <a:off x="4216400"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90170</xdr:rowOff>
    </xdr:from>
    <xdr:to>
      <xdr:col>20</xdr:col>
      <xdr:colOff>38100</xdr:colOff>
      <xdr:row>107</xdr:row>
      <xdr:rowOff>20320</xdr:rowOff>
    </xdr:to>
    <xdr:sp macro="" textlink="">
      <xdr:nvSpPr>
        <xdr:cNvPr id="417" name="楕円 416">
          <a:extLst>
            <a:ext uri="{FF2B5EF4-FFF2-40B4-BE49-F238E27FC236}">
              <a16:creationId xmlns:a16="http://schemas.microsoft.com/office/drawing/2014/main" id="{748FF3AC-C3C8-4654-BCC6-6C573EAA253B}"/>
            </a:ext>
          </a:extLst>
        </xdr:cNvPr>
        <xdr:cNvSpPr/>
      </xdr:nvSpPr>
      <xdr:spPr>
        <a:xfrm>
          <a:off x="3384550" y="18263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140970</xdr:rowOff>
    </xdr:from>
    <xdr:to>
      <xdr:col>24</xdr:col>
      <xdr:colOff>63500</xdr:colOff>
      <xdr:row>107</xdr:row>
      <xdr:rowOff>13336</xdr:rowOff>
    </xdr:to>
    <xdr:cxnSp macro="">
      <xdr:nvCxnSpPr>
        <xdr:cNvPr id="418" name="直線コネクタ 417">
          <a:extLst>
            <a:ext uri="{FF2B5EF4-FFF2-40B4-BE49-F238E27FC236}">
              <a16:creationId xmlns:a16="http://schemas.microsoft.com/office/drawing/2014/main" id="{7A1081B6-59CE-49C9-80B6-EF98F764565C}"/>
            </a:ext>
          </a:extLst>
        </xdr:cNvPr>
        <xdr:cNvCxnSpPr/>
      </xdr:nvCxnSpPr>
      <xdr:spPr>
        <a:xfrm>
          <a:off x="3425825" y="18314670"/>
          <a:ext cx="75247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419" name="楕円 418">
          <a:extLst>
            <a:ext uri="{FF2B5EF4-FFF2-40B4-BE49-F238E27FC236}">
              <a16:creationId xmlns:a16="http://schemas.microsoft.com/office/drawing/2014/main" id="{531B63F8-9616-4942-ADF6-4E5AB409E111}"/>
            </a:ext>
          </a:extLst>
        </xdr:cNvPr>
        <xdr:cNvSpPr/>
      </xdr:nvSpPr>
      <xdr:spPr>
        <a:xfrm>
          <a:off x="257175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99061</xdr:rowOff>
    </xdr:from>
    <xdr:to>
      <xdr:col>19</xdr:col>
      <xdr:colOff>177800</xdr:colOff>
      <xdr:row>106</xdr:row>
      <xdr:rowOff>140970</xdr:rowOff>
    </xdr:to>
    <xdr:cxnSp macro="">
      <xdr:nvCxnSpPr>
        <xdr:cNvPr id="420" name="直線コネクタ 419">
          <a:extLst>
            <a:ext uri="{FF2B5EF4-FFF2-40B4-BE49-F238E27FC236}">
              <a16:creationId xmlns:a16="http://schemas.microsoft.com/office/drawing/2014/main" id="{BA0C3D55-9287-43D3-98EB-24A6CCF4F2D7}"/>
            </a:ext>
          </a:extLst>
        </xdr:cNvPr>
        <xdr:cNvCxnSpPr/>
      </xdr:nvCxnSpPr>
      <xdr:spPr>
        <a:xfrm>
          <a:off x="2622550" y="18272761"/>
          <a:ext cx="8032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4445</xdr:rowOff>
    </xdr:from>
    <xdr:to>
      <xdr:col>10</xdr:col>
      <xdr:colOff>165100</xdr:colOff>
      <xdr:row>106</xdr:row>
      <xdr:rowOff>106045</xdr:rowOff>
    </xdr:to>
    <xdr:sp macro="" textlink="">
      <xdr:nvSpPr>
        <xdr:cNvPr id="421" name="楕円 420">
          <a:extLst>
            <a:ext uri="{FF2B5EF4-FFF2-40B4-BE49-F238E27FC236}">
              <a16:creationId xmlns:a16="http://schemas.microsoft.com/office/drawing/2014/main" id="{46C9C1B3-E51A-4B11-89AD-CC908D1A3321}"/>
            </a:ext>
          </a:extLst>
        </xdr:cNvPr>
        <xdr:cNvSpPr/>
      </xdr:nvSpPr>
      <xdr:spPr>
        <a:xfrm>
          <a:off x="17780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55245</xdr:rowOff>
    </xdr:from>
    <xdr:to>
      <xdr:col>15</xdr:col>
      <xdr:colOff>50800</xdr:colOff>
      <xdr:row>106</xdr:row>
      <xdr:rowOff>99061</xdr:rowOff>
    </xdr:to>
    <xdr:cxnSp macro="">
      <xdr:nvCxnSpPr>
        <xdr:cNvPr id="422" name="直線コネクタ 421">
          <a:extLst>
            <a:ext uri="{FF2B5EF4-FFF2-40B4-BE49-F238E27FC236}">
              <a16:creationId xmlns:a16="http://schemas.microsoft.com/office/drawing/2014/main" id="{045567E7-E070-41DD-AD08-DA3B28169E1C}"/>
            </a:ext>
          </a:extLst>
        </xdr:cNvPr>
        <xdr:cNvCxnSpPr/>
      </xdr:nvCxnSpPr>
      <xdr:spPr>
        <a:xfrm>
          <a:off x="1828800" y="18228945"/>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126364</xdr:rowOff>
    </xdr:from>
    <xdr:to>
      <xdr:col>6</xdr:col>
      <xdr:colOff>38100</xdr:colOff>
      <xdr:row>106</xdr:row>
      <xdr:rowOff>56514</xdr:rowOff>
    </xdr:to>
    <xdr:sp macro="" textlink="">
      <xdr:nvSpPr>
        <xdr:cNvPr id="423" name="楕円 422">
          <a:extLst>
            <a:ext uri="{FF2B5EF4-FFF2-40B4-BE49-F238E27FC236}">
              <a16:creationId xmlns:a16="http://schemas.microsoft.com/office/drawing/2014/main" id="{856640CF-6700-4C1E-BE1D-5779E3C57256}"/>
            </a:ext>
          </a:extLst>
        </xdr:cNvPr>
        <xdr:cNvSpPr/>
      </xdr:nvSpPr>
      <xdr:spPr>
        <a:xfrm>
          <a:off x="984250" y="18128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5714</xdr:rowOff>
    </xdr:from>
    <xdr:to>
      <xdr:col>10</xdr:col>
      <xdr:colOff>114300</xdr:colOff>
      <xdr:row>106</xdr:row>
      <xdr:rowOff>55245</xdr:rowOff>
    </xdr:to>
    <xdr:cxnSp macro="">
      <xdr:nvCxnSpPr>
        <xdr:cNvPr id="424" name="直線コネクタ 423">
          <a:extLst>
            <a:ext uri="{FF2B5EF4-FFF2-40B4-BE49-F238E27FC236}">
              <a16:creationId xmlns:a16="http://schemas.microsoft.com/office/drawing/2014/main" id="{13863790-40EF-4B85-974B-8136CCC805BB}"/>
            </a:ext>
          </a:extLst>
        </xdr:cNvPr>
        <xdr:cNvCxnSpPr/>
      </xdr:nvCxnSpPr>
      <xdr:spPr>
        <a:xfrm>
          <a:off x="1025525" y="18179414"/>
          <a:ext cx="803275"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2B0540A3-C13A-4B93-8027-E4DF8EA2DF4A}"/>
            </a:ext>
          </a:extLst>
        </xdr:cNvPr>
        <xdr:cNvSpPr txBox="1"/>
      </xdr:nvSpPr>
      <xdr:spPr>
        <a:xfrm>
          <a:off x="32391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3EC55EF9-74E2-45BB-B06B-91814FF94F62}"/>
            </a:ext>
          </a:extLst>
        </xdr:cNvPr>
        <xdr:cNvSpPr txBox="1"/>
      </xdr:nvSpPr>
      <xdr:spPr>
        <a:xfrm>
          <a:off x="24390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1B599ADB-B864-4512-BDEE-9214FD924B0E}"/>
            </a:ext>
          </a:extLst>
        </xdr:cNvPr>
        <xdr:cNvSpPr txBox="1"/>
      </xdr:nvSpPr>
      <xdr:spPr>
        <a:xfrm>
          <a:off x="164529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477673B8-A9E7-4046-A836-BAA483F202D3}"/>
            </a:ext>
          </a:extLst>
        </xdr:cNvPr>
        <xdr:cNvSpPr txBox="1"/>
      </xdr:nvSpPr>
      <xdr:spPr>
        <a:xfrm>
          <a:off x="8515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11447</xdr:rowOff>
    </xdr:from>
    <xdr:ext cx="405111" cy="259045"/>
    <xdr:sp macro="" textlink="">
      <xdr:nvSpPr>
        <xdr:cNvPr id="429" name="n_1mainValue【市民会館】&#10;有形固定資産減価償却率">
          <a:extLst>
            <a:ext uri="{FF2B5EF4-FFF2-40B4-BE49-F238E27FC236}">
              <a16:creationId xmlns:a16="http://schemas.microsoft.com/office/drawing/2014/main" id="{E713AD25-49F8-4269-AA4A-5843544ADE7C}"/>
            </a:ext>
          </a:extLst>
        </xdr:cNvPr>
        <xdr:cNvSpPr txBox="1"/>
      </xdr:nvSpPr>
      <xdr:spPr>
        <a:xfrm>
          <a:off x="32391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140988</xdr:rowOff>
    </xdr:from>
    <xdr:ext cx="405111" cy="259045"/>
    <xdr:sp macro="" textlink="">
      <xdr:nvSpPr>
        <xdr:cNvPr id="430" name="n_2mainValue【市民会館】&#10;有形固定資産減価償却率">
          <a:extLst>
            <a:ext uri="{FF2B5EF4-FFF2-40B4-BE49-F238E27FC236}">
              <a16:creationId xmlns:a16="http://schemas.microsoft.com/office/drawing/2014/main" id="{281F5735-AAB6-4023-B400-BD331169A831}"/>
            </a:ext>
          </a:extLst>
        </xdr:cNvPr>
        <xdr:cNvSpPr txBox="1"/>
      </xdr:nvSpPr>
      <xdr:spPr>
        <a:xfrm>
          <a:off x="2439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97172</xdr:rowOff>
    </xdr:from>
    <xdr:ext cx="405111" cy="259045"/>
    <xdr:sp macro="" textlink="">
      <xdr:nvSpPr>
        <xdr:cNvPr id="431" name="n_3mainValue【市民会館】&#10;有形固定資産減価償却率">
          <a:extLst>
            <a:ext uri="{FF2B5EF4-FFF2-40B4-BE49-F238E27FC236}">
              <a16:creationId xmlns:a16="http://schemas.microsoft.com/office/drawing/2014/main" id="{00C49C40-F369-424F-800E-D52075B2B265}"/>
            </a:ext>
          </a:extLst>
        </xdr:cNvPr>
        <xdr:cNvSpPr txBox="1"/>
      </xdr:nvSpPr>
      <xdr:spPr>
        <a:xfrm>
          <a:off x="164529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47641</xdr:rowOff>
    </xdr:from>
    <xdr:ext cx="405111" cy="259045"/>
    <xdr:sp macro="" textlink="">
      <xdr:nvSpPr>
        <xdr:cNvPr id="432" name="n_4mainValue【市民会館】&#10;有形固定資産減価償却率">
          <a:extLst>
            <a:ext uri="{FF2B5EF4-FFF2-40B4-BE49-F238E27FC236}">
              <a16:creationId xmlns:a16="http://schemas.microsoft.com/office/drawing/2014/main" id="{65086751-D700-4CE6-A903-65B755358BC5}"/>
            </a:ext>
          </a:extLst>
        </xdr:cNvPr>
        <xdr:cNvSpPr txBox="1"/>
      </xdr:nvSpPr>
      <xdr:spPr>
        <a:xfrm>
          <a:off x="8515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777AE4C-FA03-4BC2-BC48-E6FD6028792E}"/>
            </a:ext>
          </a:extLst>
        </xdr:cNvPr>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4CBA805-A84B-4F3D-8246-C9B42DED83D5}"/>
            </a:ext>
          </a:extLst>
        </xdr:cNvPr>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74E2B035-8CB5-41A5-9C92-769423984040}"/>
            </a:ext>
          </a:extLst>
        </xdr:cNvPr>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4BE3CB4-D322-4A5C-83AA-713C646FFB77}"/>
            </a:ext>
          </a:extLst>
        </xdr:cNvPr>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D7E01AEB-6F49-4C12-A16D-6713ECDE2F1B}"/>
            </a:ext>
          </a:extLst>
        </xdr:cNvPr>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116589BD-51D2-43C6-AC4C-50C6FD120CA8}"/>
            </a:ext>
          </a:extLst>
        </xdr:cNvPr>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E592C3B6-7424-413C-9A01-6CB30EDA430D}"/>
            </a:ext>
          </a:extLst>
        </xdr:cNvPr>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335D69E-1416-4FDC-B62F-65D5D8100623}"/>
            </a:ext>
          </a:extLst>
        </xdr:cNvPr>
        <xdr:cNvSpPr/>
      </xdr:nvSpPr>
      <xdr:spPr>
        <a:xfrm>
          <a:off x="595630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3BBB9E8-CDB1-4661-90B2-709F5D45E342}"/>
            </a:ext>
          </a:extLst>
        </xdr:cNvPr>
        <xdr:cNvSpPr txBox="1"/>
      </xdr:nvSpPr>
      <xdr:spPr>
        <a:xfrm>
          <a:off x="59182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AA41D8E1-7A08-4A29-9B9C-85A72E9BD900}"/>
            </a:ext>
          </a:extLst>
        </xdr:cNvPr>
        <xdr:cNvCxnSpPr/>
      </xdr:nvCxnSpPr>
      <xdr:spPr>
        <a:xfrm>
          <a:off x="5956300" y="1905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A8A34ADC-CC84-4F34-AE8A-BF68EABE5B2C}"/>
            </a:ext>
          </a:extLst>
        </xdr:cNvPr>
        <xdr:cNvCxnSpPr/>
      </xdr:nvCxnSpPr>
      <xdr:spPr>
        <a:xfrm>
          <a:off x="595630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44F1E61E-37C4-4951-9777-4EDFEAE6FCB0}"/>
            </a:ext>
          </a:extLst>
        </xdr:cNvPr>
        <xdr:cNvSpPr txBox="1"/>
      </xdr:nvSpPr>
      <xdr:spPr>
        <a:xfrm>
          <a:off x="55272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FD1E584-3F58-458D-9D2F-E3761B19025D}"/>
            </a:ext>
          </a:extLst>
        </xdr:cNvPr>
        <xdr:cNvCxnSpPr/>
      </xdr:nvCxnSpPr>
      <xdr:spPr>
        <a:xfrm>
          <a:off x="595630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EACF6B39-E4A9-4AA7-BA97-60041560F914}"/>
            </a:ext>
          </a:extLst>
        </xdr:cNvPr>
        <xdr:cNvSpPr txBox="1"/>
      </xdr:nvSpPr>
      <xdr:spPr>
        <a:xfrm>
          <a:off x="55272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D43F9649-CD7B-48BC-B6C6-46881305206A}"/>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E143622C-1990-4CCA-8FAE-FC5DE39566CD}"/>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855B66B-EFFF-4255-9772-56793FF07281}"/>
            </a:ext>
          </a:extLst>
        </xdr:cNvPr>
        <xdr:cNvCxnSpPr/>
      </xdr:nvCxnSpPr>
      <xdr:spPr>
        <a:xfrm>
          <a:off x="595630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85A2C7CC-95EC-4063-8F03-CB68B2F0026D}"/>
            </a:ext>
          </a:extLst>
        </xdr:cNvPr>
        <xdr:cNvSpPr txBox="1"/>
      </xdr:nvSpPr>
      <xdr:spPr>
        <a:xfrm>
          <a:off x="55272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5F5C77F3-4EED-419C-868D-2A8BEE058A0B}"/>
            </a:ext>
          </a:extLst>
        </xdr:cNvPr>
        <xdr:cNvCxnSpPr/>
      </xdr:nvCxnSpPr>
      <xdr:spPr>
        <a:xfrm>
          <a:off x="595630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15486198-EBF0-4551-B2CE-33CE8AF4419F}"/>
            </a:ext>
          </a:extLst>
        </xdr:cNvPr>
        <xdr:cNvSpPr txBox="1"/>
      </xdr:nvSpPr>
      <xdr:spPr>
        <a:xfrm>
          <a:off x="55272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A4F4359B-8644-4933-A8D9-EC9289097743}"/>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2F6A288C-2D70-43B4-99A1-75739A6CEDF7}"/>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CBCEA639-D33E-4098-8C9F-FB4434727EE7}"/>
            </a:ext>
          </a:extLst>
        </xdr:cNvPr>
        <xdr:cNvSpPr/>
      </xdr:nvSpPr>
      <xdr:spPr>
        <a:xfrm>
          <a:off x="595630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F528298D-29A6-4241-AD2A-DFC5E6EA0367}"/>
            </a:ext>
          </a:extLst>
        </xdr:cNvPr>
        <xdr:cNvCxnSpPr/>
      </xdr:nvCxnSpPr>
      <xdr:spPr>
        <a:xfrm flipV="1">
          <a:off x="942911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DF429B8A-66CD-478A-A386-F1EBA637E08C}"/>
            </a:ext>
          </a:extLst>
        </xdr:cNvPr>
        <xdr:cNvSpPr txBox="1"/>
      </xdr:nvSpPr>
      <xdr:spPr>
        <a:xfrm>
          <a:off x="946785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C57380D7-C7FD-4E80-83D0-12ACAD3A88BD}"/>
            </a:ext>
          </a:extLst>
        </xdr:cNvPr>
        <xdr:cNvCxnSpPr/>
      </xdr:nvCxnSpPr>
      <xdr:spPr>
        <a:xfrm>
          <a:off x="9359900" y="18554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495A8B0F-832B-4AD1-8D07-A2E6D87F2B8F}"/>
            </a:ext>
          </a:extLst>
        </xdr:cNvPr>
        <xdr:cNvSpPr txBox="1"/>
      </xdr:nvSpPr>
      <xdr:spPr>
        <a:xfrm>
          <a:off x="946785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5E38B9D7-69FA-442F-B110-A8A96FB8AC1E}"/>
            </a:ext>
          </a:extLst>
        </xdr:cNvPr>
        <xdr:cNvCxnSpPr/>
      </xdr:nvCxnSpPr>
      <xdr:spPr>
        <a:xfrm>
          <a:off x="9359900" y="17152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83A5212F-F448-44D7-890B-9DC81958C224}"/>
            </a:ext>
          </a:extLst>
        </xdr:cNvPr>
        <xdr:cNvSpPr txBox="1"/>
      </xdr:nvSpPr>
      <xdr:spPr>
        <a:xfrm>
          <a:off x="946785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FECF98AF-1D16-498F-9AA9-7D394F31044E}"/>
            </a:ext>
          </a:extLst>
        </xdr:cNvPr>
        <xdr:cNvSpPr/>
      </xdr:nvSpPr>
      <xdr:spPr>
        <a:xfrm>
          <a:off x="9398000" y="18058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D63B6296-AE5B-4248-BA6A-E724567160FE}"/>
            </a:ext>
          </a:extLst>
        </xdr:cNvPr>
        <xdr:cNvSpPr/>
      </xdr:nvSpPr>
      <xdr:spPr>
        <a:xfrm>
          <a:off x="86360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FF120113-C079-421A-BCF6-226FAF5C9A16}"/>
            </a:ext>
          </a:extLst>
        </xdr:cNvPr>
        <xdr:cNvSpPr/>
      </xdr:nvSpPr>
      <xdr:spPr>
        <a:xfrm>
          <a:off x="7842250" y="180619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F6D30681-823A-49F6-B363-5D620B05EB4C}"/>
            </a:ext>
          </a:extLst>
        </xdr:cNvPr>
        <xdr:cNvSpPr/>
      </xdr:nvSpPr>
      <xdr:spPr>
        <a:xfrm>
          <a:off x="702945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137A230-B664-4CFC-826A-CE781CFCAFD6}"/>
            </a:ext>
          </a:extLst>
        </xdr:cNvPr>
        <xdr:cNvSpPr/>
      </xdr:nvSpPr>
      <xdr:spPr>
        <a:xfrm>
          <a:off x="6235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60FA00C-9B27-4069-B7AC-1B9CAD2F70E5}"/>
            </a:ext>
          </a:extLst>
        </xdr:cNvPr>
        <xdr:cNvSpPr txBox="1"/>
      </xdr:nvSpPr>
      <xdr:spPr>
        <a:xfrm>
          <a:off x="92583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D8F7AAF-AA18-4505-A0BC-3390C8B62DB4}"/>
            </a:ext>
          </a:extLst>
        </xdr:cNvPr>
        <xdr:cNvSpPr txBox="1"/>
      </xdr:nvSpPr>
      <xdr:spPr>
        <a:xfrm>
          <a:off x="851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FE07AC0-9D65-42A0-B7FE-97A052684580}"/>
            </a:ext>
          </a:extLst>
        </xdr:cNvPr>
        <xdr:cNvSpPr txBox="1"/>
      </xdr:nvSpPr>
      <xdr:spPr>
        <a:xfrm>
          <a:off x="771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2DBF34A-7995-4E15-8E10-72E7E7B3B212}"/>
            </a:ext>
          </a:extLst>
        </xdr:cNvPr>
        <xdr:cNvSpPr txBox="1"/>
      </xdr:nvSpPr>
      <xdr:spPr>
        <a:xfrm>
          <a:off x="690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DFC96E5-9EC7-46EF-B4A2-FCB78FBCE0E2}"/>
            </a:ext>
          </a:extLst>
        </xdr:cNvPr>
        <xdr:cNvSpPr txBox="1"/>
      </xdr:nvSpPr>
      <xdr:spPr>
        <a:xfrm>
          <a:off x="611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72" name="楕円 471">
          <a:extLst>
            <a:ext uri="{FF2B5EF4-FFF2-40B4-BE49-F238E27FC236}">
              <a16:creationId xmlns:a16="http://schemas.microsoft.com/office/drawing/2014/main" id="{4FBD4353-B525-46D6-B90D-1B865FE3F5BE}"/>
            </a:ext>
          </a:extLst>
        </xdr:cNvPr>
        <xdr:cNvSpPr/>
      </xdr:nvSpPr>
      <xdr:spPr>
        <a:xfrm>
          <a:off x="9398000" y="18244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73" name="【市民会館】&#10;一人当たり面積該当値テキスト">
          <a:extLst>
            <a:ext uri="{FF2B5EF4-FFF2-40B4-BE49-F238E27FC236}">
              <a16:creationId xmlns:a16="http://schemas.microsoft.com/office/drawing/2014/main" id="{89DECA07-035F-4123-996A-A177DDDBBD71}"/>
            </a:ext>
          </a:extLst>
        </xdr:cNvPr>
        <xdr:cNvSpPr txBox="1"/>
      </xdr:nvSpPr>
      <xdr:spPr>
        <a:xfrm>
          <a:off x="946785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78739</xdr:rowOff>
    </xdr:from>
    <xdr:to>
      <xdr:col>50</xdr:col>
      <xdr:colOff>165100</xdr:colOff>
      <xdr:row>107</xdr:row>
      <xdr:rowOff>8889</xdr:rowOff>
    </xdr:to>
    <xdr:sp macro="" textlink="">
      <xdr:nvSpPr>
        <xdr:cNvPr id="474" name="楕円 473">
          <a:extLst>
            <a:ext uri="{FF2B5EF4-FFF2-40B4-BE49-F238E27FC236}">
              <a16:creationId xmlns:a16="http://schemas.microsoft.com/office/drawing/2014/main" id="{7499C258-7D42-4029-937F-6C7EA019B039}"/>
            </a:ext>
          </a:extLst>
        </xdr:cNvPr>
        <xdr:cNvSpPr/>
      </xdr:nvSpPr>
      <xdr:spPr>
        <a:xfrm>
          <a:off x="86360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129539</xdr:rowOff>
    </xdr:to>
    <xdr:cxnSp macro="">
      <xdr:nvCxnSpPr>
        <xdr:cNvPr id="475" name="直線コネクタ 474">
          <a:extLst>
            <a:ext uri="{FF2B5EF4-FFF2-40B4-BE49-F238E27FC236}">
              <a16:creationId xmlns:a16="http://schemas.microsoft.com/office/drawing/2014/main" id="{957434D4-A6BB-4807-8CD3-28C35C460F53}"/>
            </a:ext>
          </a:extLst>
        </xdr:cNvPr>
        <xdr:cNvCxnSpPr/>
      </xdr:nvCxnSpPr>
      <xdr:spPr>
        <a:xfrm flipV="1">
          <a:off x="8686800" y="18295620"/>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6" name="楕円 475">
          <a:extLst>
            <a:ext uri="{FF2B5EF4-FFF2-40B4-BE49-F238E27FC236}">
              <a16:creationId xmlns:a16="http://schemas.microsoft.com/office/drawing/2014/main" id="{38C523C0-D5D5-484D-967C-531E7951E809}"/>
            </a:ext>
          </a:extLst>
        </xdr:cNvPr>
        <xdr:cNvSpPr/>
      </xdr:nvSpPr>
      <xdr:spPr>
        <a:xfrm>
          <a:off x="7842250" y="182600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129539</xdr:rowOff>
    </xdr:from>
    <xdr:to>
      <xdr:col>50</xdr:col>
      <xdr:colOff>114300</xdr:colOff>
      <xdr:row>106</xdr:row>
      <xdr:rowOff>137161</xdr:rowOff>
    </xdr:to>
    <xdr:cxnSp macro="">
      <xdr:nvCxnSpPr>
        <xdr:cNvPr id="477" name="直線コネクタ 476">
          <a:extLst>
            <a:ext uri="{FF2B5EF4-FFF2-40B4-BE49-F238E27FC236}">
              <a16:creationId xmlns:a16="http://schemas.microsoft.com/office/drawing/2014/main" id="{1C40225C-A287-4EE1-87BC-1C21980D3E1C}"/>
            </a:ext>
          </a:extLst>
        </xdr:cNvPr>
        <xdr:cNvCxnSpPr/>
      </xdr:nvCxnSpPr>
      <xdr:spPr>
        <a:xfrm flipV="1">
          <a:off x="7883525" y="18303239"/>
          <a:ext cx="803275"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78" name="楕円 477">
          <a:extLst>
            <a:ext uri="{FF2B5EF4-FFF2-40B4-BE49-F238E27FC236}">
              <a16:creationId xmlns:a16="http://schemas.microsoft.com/office/drawing/2014/main" id="{D6C9B8D2-DB87-484F-86A9-A292A4D253F6}"/>
            </a:ext>
          </a:extLst>
        </xdr:cNvPr>
        <xdr:cNvSpPr/>
      </xdr:nvSpPr>
      <xdr:spPr>
        <a:xfrm>
          <a:off x="702945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140970</xdr:rowOff>
    </xdr:to>
    <xdr:cxnSp macro="">
      <xdr:nvCxnSpPr>
        <xdr:cNvPr id="479" name="直線コネクタ 478">
          <a:extLst>
            <a:ext uri="{FF2B5EF4-FFF2-40B4-BE49-F238E27FC236}">
              <a16:creationId xmlns:a16="http://schemas.microsoft.com/office/drawing/2014/main" id="{942D2A0B-A4E9-4E5F-8C5E-DA78EBEB937F}"/>
            </a:ext>
          </a:extLst>
        </xdr:cNvPr>
        <xdr:cNvCxnSpPr/>
      </xdr:nvCxnSpPr>
      <xdr:spPr>
        <a:xfrm flipV="1">
          <a:off x="7080250" y="18310861"/>
          <a:ext cx="8032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97789</xdr:rowOff>
    </xdr:from>
    <xdr:to>
      <xdr:col>36</xdr:col>
      <xdr:colOff>165100</xdr:colOff>
      <xdr:row>107</xdr:row>
      <xdr:rowOff>27939</xdr:rowOff>
    </xdr:to>
    <xdr:sp macro="" textlink="">
      <xdr:nvSpPr>
        <xdr:cNvPr id="480" name="楕円 479">
          <a:extLst>
            <a:ext uri="{FF2B5EF4-FFF2-40B4-BE49-F238E27FC236}">
              <a16:creationId xmlns:a16="http://schemas.microsoft.com/office/drawing/2014/main" id="{AA1E18BB-01AF-4820-B16B-6B1A730E1117}"/>
            </a:ext>
          </a:extLst>
        </xdr:cNvPr>
        <xdr:cNvSpPr/>
      </xdr:nvSpPr>
      <xdr:spPr>
        <a:xfrm>
          <a:off x="62357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148589</xdr:rowOff>
    </xdr:to>
    <xdr:cxnSp macro="">
      <xdr:nvCxnSpPr>
        <xdr:cNvPr id="481" name="直線コネクタ 480">
          <a:extLst>
            <a:ext uri="{FF2B5EF4-FFF2-40B4-BE49-F238E27FC236}">
              <a16:creationId xmlns:a16="http://schemas.microsoft.com/office/drawing/2014/main" id="{14ACC0E1-EAC9-4907-9285-8852ED30E4A4}"/>
            </a:ext>
          </a:extLst>
        </xdr:cNvPr>
        <xdr:cNvCxnSpPr/>
      </xdr:nvCxnSpPr>
      <xdr:spPr>
        <a:xfrm flipV="1">
          <a:off x="6286500" y="1831467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26B2E3DA-DF69-490B-83E2-31018FC074F5}"/>
            </a:ext>
          </a:extLst>
        </xdr:cNvPr>
        <xdr:cNvSpPr txBox="1"/>
      </xdr:nvSpPr>
      <xdr:spPr>
        <a:xfrm>
          <a:off x="845827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3D8AE53A-BCEE-46FE-B8EB-6419AD17CCF0}"/>
            </a:ext>
          </a:extLst>
        </xdr:cNvPr>
        <xdr:cNvSpPr txBox="1"/>
      </xdr:nvSpPr>
      <xdr:spPr>
        <a:xfrm>
          <a:off x="76772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C1F67F09-4D2C-4275-A76F-7590D7AAE8B9}"/>
            </a:ext>
          </a:extLst>
        </xdr:cNvPr>
        <xdr:cNvSpPr txBox="1"/>
      </xdr:nvSpPr>
      <xdr:spPr>
        <a:xfrm>
          <a:off x="6864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A892834B-5B5D-4B0D-806E-28CF5AAD153E}"/>
            </a:ext>
          </a:extLst>
        </xdr:cNvPr>
        <xdr:cNvSpPr txBox="1"/>
      </xdr:nvSpPr>
      <xdr:spPr>
        <a:xfrm>
          <a:off x="607067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xdr:rowOff>
    </xdr:from>
    <xdr:ext cx="469744" cy="259045"/>
    <xdr:sp macro="" textlink="">
      <xdr:nvSpPr>
        <xdr:cNvPr id="486" name="n_1mainValue【市民会館】&#10;一人当たり面積">
          <a:extLst>
            <a:ext uri="{FF2B5EF4-FFF2-40B4-BE49-F238E27FC236}">
              <a16:creationId xmlns:a16="http://schemas.microsoft.com/office/drawing/2014/main" id="{B1B3D399-D2E3-4FB0-930C-A414CD8608CF}"/>
            </a:ext>
          </a:extLst>
        </xdr:cNvPr>
        <xdr:cNvSpPr txBox="1"/>
      </xdr:nvSpPr>
      <xdr:spPr>
        <a:xfrm>
          <a:off x="845827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87" name="n_2mainValue【市民会館】&#10;一人当たり面積">
          <a:extLst>
            <a:ext uri="{FF2B5EF4-FFF2-40B4-BE49-F238E27FC236}">
              <a16:creationId xmlns:a16="http://schemas.microsoft.com/office/drawing/2014/main" id="{5413E387-1685-4EAD-8666-0C3FAF9CCF9E}"/>
            </a:ext>
          </a:extLst>
        </xdr:cNvPr>
        <xdr:cNvSpPr txBox="1"/>
      </xdr:nvSpPr>
      <xdr:spPr>
        <a:xfrm>
          <a:off x="76772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8" name="n_3mainValue【市民会館】&#10;一人当たり面積">
          <a:extLst>
            <a:ext uri="{FF2B5EF4-FFF2-40B4-BE49-F238E27FC236}">
              <a16:creationId xmlns:a16="http://schemas.microsoft.com/office/drawing/2014/main" id="{1F5E6BDE-42AF-41A5-9B75-7480FA995FDC}"/>
            </a:ext>
          </a:extLst>
        </xdr:cNvPr>
        <xdr:cNvSpPr txBox="1"/>
      </xdr:nvSpPr>
      <xdr:spPr>
        <a:xfrm>
          <a:off x="6864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19066</xdr:rowOff>
    </xdr:from>
    <xdr:ext cx="469744" cy="259045"/>
    <xdr:sp macro="" textlink="">
      <xdr:nvSpPr>
        <xdr:cNvPr id="489" name="n_4mainValue【市民会館】&#10;一人当たり面積">
          <a:extLst>
            <a:ext uri="{FF2B5EF4-FFF2-40B4-BE49-F238E27FC236}">
              <a16:creationId xmlns:a16="http://schemas.microsoft.com/office/drawing/2014/main" id="{8582567A-7615-4F67-9F06-C327767F2F07}"/>
            </a:ext>
          </a:extLst>
        </xdr:cNvPr>
        <xdr:cNvSpPr txBox="1"/>
      </xdr:nvSpPr>
      <xdr:spPr>
        <a:xfrm>
          <a:off x="607067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93767AE4-9E7B-48A0-A09C-E4A8EB30DCEC}"/>
            </a:ext>
          </a:extLst>
        </xdr:cNvPr>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4F7AC73C-A332-4E86-858A-B9C20CDE4A5C}"/>
            </a:ext>
          </a:extLst>
        </xdr:cNvPr>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69C7904D-A29D-45B3-883D-4522533818CB}"/>
            </a:ext>
          </a:extLst>
        </xdr:cNvPr>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93AD877C-2646-467C-8FCA-5BD5B88209DC}"/>
            </a:ext>
          </a:extLst>
        </xdr:cNvPr>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96F7486D-B04E-4A58-8AEA-80F65189B2A7}"/>
            </a:ext>
          </a:extLst>
        </xdr:cNvPr>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68144C6E-CE6C-47D4-B5FF-F491ECFE794C}"/>
            </a:ext>
          </a:extLst>
        </xdr:cNvPr>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F2B96C5E-EC7F-488F-9997-55E7380ACF5D}"/>
            </a:ext>
          </a:extLst>
        </xdr:cNvPr>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8CB1AB80-270D-4021-8449-F8420CFB5D9A}"/>
            </a:ext>
          </a:extLst>
        </xdr:cNvPr>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80AACD9C-116B-442B-9F92-DA8080A6B196}"/>
            </a:ext>
          </a:extLst>
        </xdr:cNvPr>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F0D42713-2189-4D1D-8F56-806A1FD753CC}"/>
            </a:ext>
          </a:extLst>
        </xdr:cNvPr>
        <xdr:cNvCxnSpPr/>
      </xdr:nvCxnSpPr>
      <xdr:spPr>
        <a:xfrm>
          <a:off x="11207750" y="762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25D616DD-E9F3-4E12-8999-E0679F367558}"/>
            </a:ext>
          </a:extLst>
        </xdr:cNvPr>
        <xdr:cNvSpPr txBox="1"/>
      </xdr:nvSpPr>
      <xdr:spPr>
        <a:xfrm>
          <a:off x="107977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5E7A50B9-0D7F-44EF-A69E-0B8BE56675AB}"/>
            </a:ext>
          </a:extLst>
        </xdr:cNvPr>
        <xdr:cNvCxnSpPr/>
      </xdr:nvCxnSpPr>
      <xdr:spPr>
        <a:xfrm>
          <a:off x="11207750" y="72934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AD112C6C-5E13-4502-A1C5-6944B8864311}"/>
            </a:ext>
          </a:extLst>
        </xdr:cNvPr>
        <xdr:cNvSpPr txBox="1"/>
      </xdr:nvSpPr>
      <xdr:spPr>
        <a:xfrm>
          <a:off x="107977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F30DA5EB-70AD-47CF-B73A-C7638D11DC29}"/>
            </a:ext>
          </a:extLst>
        </xdr:cNvPr>
        <xdr:cNvCxnSpPr/>
      </xdr:nvCxnSpPr>
      <xdr:spPr>
        <a:xfrm>
          <a:off x="11207750" y="696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EE9CAC08-CB9C-4D41-944C-022E2B9B0E5C}"/>
            </a:ext>
          </a:extLst>
        </xdr:cNvPr>
        <xdr:cNvSpPr txBox="1"/>
      </xdr:nvSpPr>
      <xdr:spPr>
        <a:xfrm>
          <a:off x="108427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5EB263B2-3443-40DC-A703-C88FEBA35AF0}"/>
            </a:ext>
          </a:extLst>
        </xdr:cNvPr>
        <xdr:cNvCxnSpPr/>
      </xdr:nvCxnSpPr>
      <xdr:spPr>
        <a:xfrm>
          <a:off x="11207750" y="66402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30D1C65D-4528-4D99-BBE4-B50C40D49197}"/>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94CD3BEE-64C4-49D3-B920-0F3AE6C347C2}"/>
            </a:ext>
          </a:extLst>
        </xdr:cNvPr>
        <xdr:cNvCxnSpPr/>
      </xdr:nvCxnSpPr>
      <xdr:spPr>
        <a:xfrm>
          <a:off x="11207750" y="631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22C2C79-1BC4-4476-87CB-D5F826192625}"/>
            </a:ext>
          </a:extLst>
        </xdr:cNvPr>
        <xdr:cNvSpPr txBox="1"/>
      </xdr:nvSpPr>
      <xdr:spPr>
        <a:xfrm>
          <a:off x="108427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D7533272-9E26-4A47-BFEA-860ECB1C82F2}"/>
            </a:ext>
          </a:extLst>
        </xdr:cNvPr>
        <xdr:cNvCxnSpPr/>
      </xdr:nvCxnSpPr>
      <xdr:spPr>
        <a:xfrm>
          <a:off x="11207750" y="598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B1F90687-2E81-4832-968F-E3E4FB9377CD}"/>
            </a:ext>
          </a:extLst>
        </xdr:cNvPr>
        <xdr:cNvSpPr txBox="1"/>
      </xdr:nvSpPr>
      <xdr:spPr>
        <a:xfrm>
          <a:off x="108427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34CD09C-C6B3-49EC-9618-9B62DA0DF104}"/>
            </a:ext>
          </a:extLst>
        </xdr:cNvPr>
        <xdr:cNvCxnSpPr/>
      </xdr:nvCxnSpPr>
      <xdr:spPr>
        <a:xfrm>
          <a:off x="11207750" y="56605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CD42B99D-E833-4D1E-9DA6-09A7EC9A5D9B}"/>
            </a:ext>
          </a:extLst>
        </xdr:cNvPr>
        <xdr:cNvSpPr txBox="1"/>
      </xdr:nvSpPr>
      <xdr:spPr>
        <a:xfrm>
          <a:off x="10906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B25603C5-A379-4D04-A1E8-02308B4DB7BF}"/>
            </a:ext>
          </a:extLst>
        </xdr:cNvPr>
        <xdr:cNvCxnSpPr/>
      </xdr:nvCxnSpPr>
      <xdr:spPr>
        <a:xfrm>
          <a:off x="11207750" y="533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AAB64002-1BB9-4C3C-A345-12AC097ABD08}"/>
            </a:ext>
          </a:extLst>
        </xdr:cNvPr>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D267D7D5-3487-4342-8DAB-DF2E90CBFD2D}"/>
            </a:ext>
          </a:extLst>
        </xdr:cNvPr>
        <xdr:cNvCxnSpPr/>
      </xdr:nvCxnSpPr>
      <xdr:spPr>
        <a:xfrm flipV="1">
          <a:off x="1469961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933A6EC1-62B0-458C-BB5C-1FC87BE5A96A}"/>
            </a:ext>
          </a:extLst>
        </xdr:cNvPr>
        <xdr:cNvSpPr txBox="1"/>
      </xdr:nvSpPr>
      <xdr:spPr>
        <a:xfrm>
          <a:off x="1473835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9F3EE75A-5EDA-4169-8D55-4D0B911BE6A1}"/>
            </a:ext>
          </a:extLst>
        </xdr:cNvPr>
        <xdr:cNvCxnSpPr/>
      </xdr:nvCxnSpPr>
      <xdr:spPr>
        <a:xfrm>
          <a:off x="14611350" y="7170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F6F6176-41A8-4390-A3CD-3CC1A841D621}"/>
            </a:ext>
          </a:extLst>
        </xdr:cNvPr>
        <xdr:cNvSpPr txBox="1"/>
      </xdr:nvSpPr>
      <xdr:spPr>
        <a:xfrm>
          <a:off x="1473835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15F047FA-3766-4C3F-9F15-6B7C0D9B2602}"/>
            </a:ext>
          </a:extLst>
        </xdr:cNvPr>
        <xdr:cNvCxnSpPr/>
      </xdr:nvCxnSpPr>
      <xdr:spPr>
        <a:xfrm>
          <a:off x="14611350" y="5879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9F38AA1-34BE-407D-9522-A296766CDDFE}"/>
            </a:ext>
          </a:extLst>
        </xdr:cNvPr>
        <xdr:cNvSpPr txBox="1"/>
      </xdr:nvSpPr>
      <xdr:spPr>
        <a:xfrm>
          <a:off x="1473835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CB0D185F-B591-4B47-AD44-28C3523058EC}"/>
            </a:ext>
          </a:extLst>
        </xdr:cNvPr>
        <xdr:cNvSpPr/>
      </xdr:nvSpPr>
      <xdr:spPr>
        <a:xfrm>
          <a:off x="14649450" y="661724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FFE73FEC-CE0B-4691-8FFE-4258734A39AA}"/>
            </a:ext>
          </a:extLst>
        </xdr:cNvPr>
        <xdr:cNvSpPr/>
      </xdr:nvSpPr>
      <xdr:spPr>
        <a:xfrm>
          <a:off x="1388745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72E9090F-3570-40C8-928D-CEBA4D74CB0E}"/>
            </a:ext>
          </a:extLst>
        </xdr:cNvPr>
        <xdr:cNvSpPr/>
      </xdr:nvSpPr>
      <xdr:spPr>
        <a:xfrm>
          <a:off x="13093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5160CB76-B26B-42AF-AE9C-98D9E7FD8131}"/>
            </a:ext>
          </a:extLst>
        </xdr:cNvPr>
        <xdr:cNvSpPr/>
      </xdr:nvSpPr>
      <xdr:spPr>
        <a:xfrm>
          <a:off x="12299950" y="6631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A72A8E74-E66B-4FD0-A597-81C7F1B280B5}"/>
            </a:ext>
          </a:extLst>
        </xdr:cNvPr>
        <xdr:cNvSpPr/>
      </xdr:nvSpPr>
      <xdr:spPr>
        <a:xfrm>
          <a:off x="1148715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8339D7D-D356-4BFB-A1AE-98EB2A62D427}"/>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58C489F-5246-4470-BCA1-A0F9530B126C}"/>
            </a:ext>
          </a:extLst>
        </xdr:cNvPr>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080E147-8A8D-4A24-BAFA-195F6169B59C}"/>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C30DF11-8BEF-496E-A3A1-CF62BE301A2D}"/>
            </a:ext>
          </a:extLst>
        </xdr:cNvPr>
        <xdr:cNvSpPr txBox="1"/>
      </xdr:nvSpPr>
      <xdr:spPr>
        <a:xfrm>
          <a:off x="12169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676A8C8-35F2-456E-956E-1AF3352B02EA}"/>
            </a:ext>
          </a:extLst>
        </xdr:cNvPr>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58057</xdr:rowOff>
    </xdr:from>
    <xdr:to>
      <xdr:col>85</xdr:col>
      <xdr:colOff>177800</xdr:colOff>
      <xdr:row>41</xdr:row>
      <xdr:rowOff>159657</xdr:rowOff>
    </xdr:to>
    <xdr:sp macro="" textlink="">
      <xdr:nvSpPr>
        <xdr:cNvPr id="531" name="楕円 530">
          <a:extLst>
            <a:ext uri="{FF2B5EF4-FFF2-40B4-BE49-F238E27FC236}">
              <a16:creationId xmlns:a16="http://schemas.microsoft.com/office/drawing/2014/main" id="{4AB4F249-F95D-4C00-8919-5BD1460E3997}"/>
            </a:ext>
          </a:extLst>
        </xdr:cNvPr>
        <xdr:cNvSpPr/>
      </xdr:nvSpPr>
      <xdr:spPr>
        <a:xfrm>
          <a:off x="14649450" y="708750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144434</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2E9817B5-F9B6-4835-85ED-78B005F0DC69}"/>
            </a:ext>
          </a:extLst>
        </xdr:cNvPr>
        <xdr:cNvSpPr txBox="1"/>
      </xdr:nvSpPr>
      <xdr:spPr>
        <a:xfrm>
          <a:off x="14738350" y="700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72753</xdr:rowOff>
    </xdr:from>
    <xdr:to>
      <xdr:col>81</xdr:col>
      <xdr:colOff>101600</xdr:colOff>
      <xdr:row>42</xdr:row>
      <xdr:rowOff>2903</xdr:rowOff>
    </xdr:to>
    <xdr:sp macro="" textlink="">
      <xdr:nvSpPr>
        <xdr:cNvPr id="533" name="楕円 532">
          <a:extLst>
            <a:ext uri="{FF2B5EF4-FFF2-40B4-BE49-F238E27FC236}">
              <a16:creationId xmlns:a16="http://schemas.microsoft.com/office/drawing/2014/main" id="{90049A5A-3A9E-455E-AC8E-A99CD8568223}"/>
            </a:ext>
          </a:extLst>
        </xdr:cNvPr>
        <xdr:cNvSpPr/>
      </xdr:nvSpPr>
      <xdr:spPr>
        <a:xfrm>
          <a:off x="1388745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108857</xdr:rowOff>
    </xdr:from>
    <xdr:to>
      <xdr:col>85</xdr:col>
      <xdr:colOff>127000</xdr:colOff>
      <xdr:row>41</xdr:row>
      <xdr:rowOff>123553</xdr:rowOff>
    </xdr:to>
    <xdr:cxnSp macro="">
      <xdr:nvCxnSpPr>
        <xdr:cNvPr id="534" name="直線コネクタ 533">
          <a:extLst>
            <a:ext uri="{FF2B5EF4-FFF2-40B4-BE49-F238E27FC236}">
              <a16:creationId xmlns:a16="http://schemas.microsoft.com/office/drawing/2014/main" id="{72E919B8-99EF-4EC3-BE32-05B124DA4155}"/>
            </a:ext>
          </a:extLst>
        </xdr:cNvPr>
        <xdr:cNvCxnSpPr/>
      </xdr:nvCxnSpPr>
      <xdr:spPr>
        <a:xfrm flipV="1">
          <a:off x="13938250" y="7138307"/>
          <a:ext cx="762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116840</xdr:rowOff>
    </xdr:from>
    <xdr:to>
      <xdr:col>76</xdr:col>
      <xdr:colOff>165100</xdr:colOff>
      <xdr:row>42</xdr:row>
      <xdr:rowOff>46990</xdr:rowOff>
    </xdr:to>
    <xdr:sp macro="" textlink="">
      <xdr:nvSpPr>
        <xdr:cNvPr id="535" name="楕円 534">
          <a:extLst>
            <a:ext uri="{FF2B5EF4-FFF2-40B4-BE49-F238E27FC236}">
              <a16:creationId xmlns:a16="http://schemas.microsoft.com/office/drawing/2014/main" id="{676E92AD-E66F-4B6C-A620-D6ABC7B797CB}"/>
            </a:ext>
          </a:extLst>
        </xdr:cNvPr>
        <xdr:cNvSpPr/>
      </xdr:nvSpPr>
      <xdr:spPr>
        <a:xfrm>
          <a:off x="13093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123553</xdr:rowOff>
    </xdr:from>
    <xdr:to>
      <xdr:col>81</xdr:col>
      <xdr:colOff>50800</xdr:colOff>
      <xdr:row>41</xdr:row>
      <xdr:rowOff>167640</xdr:rowOff>
    </xdr:to>
    <xdr:cxnSp macro="">
      <xdr:nvCxnSpPr>
        <xdr:cNvPr id="536" name="直線コネクタ 535">
          <a:extLst>
            <a:ext uri="{FF2B5EF4-FFF2-40B4-BE49-F238E27FC236}">
              <a16:creationId xmlns:a16="http://schemas.microsoft.com/office/drawing/2014/main" id="{BEB499A6-BD49-47E2-A11C-F73246D7758B}"/>
            </a:ext>
          </a:extLst>
        </xdr:cNvPr>
        <xdr:cNvCxnSpPr/>
      </xdr:nvCxnSpPr>
      <xdr:spPr>
        <a:xfrm flipV="1">
          <a:off x="13144500" y="7153003"/>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116840</xdr:rowOff>
    </xdr:from>
    <xdr:to>
      <xdr:col>72</xdr:col>
      <xdr:colOff>38100</xdr:colOff>
      <xdr:row>42</xdr:row>
      <xdr:rowOff>46990</xdr:rowOff>
    </xdr:to>
    <xdr:sp macro="" textlink="">
      <xdr:nvSpPr>
        <xdr:cNvPr id="537" name="楕円 536">
          <a:extLst>
            <a:ext uri="{FF2B5EF4-FFF2-40B4-BE49-F238E27FC236}">
              <a16:creationId xmlns:a16="http://schemas.microsoft.com/office/drawing/2014/main" id="{C1B6EEF0-F1F0-42CB-80C9-3ECB13F7C79B}"/>
            </a:ext>
          </a:extLst>
        </xdr:cNvPr>
        <xdr:cNvSpPr/>
      </xdr:nvSpPr>
      <xdr:spPr>
        <a:xfrm>
          <a:off x="12299950" y="7146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167640</xdr:rowOff>
    </xdr:from>
    <xdr:to>
      <xdr:col>76</xdr:col>
      <xdr:colOff>114300</xdr:colOff>
      <xdr:row>41</xdr:row>
      <xdr:rowOff>167640</xdr:rowOff>
    </xdr:to>
    <xdr:cxnSp macro="">
      <xdr:nvCxnSpPr>
        <xdr:cNvPr id="538" name="直線コネクタ 537">
          <a:extLst>
            <a:ext uri="{FF2B5EF4-FFF2-40B4-BE49-F238E27FC236}">
              <a16:creationId xmlns:a16="http://schemas.microsoft.com/office/drawing/2014/main" id="{972692AE-C138-4947-B9DA-E8AE060DD48B}"/>
            </a:ext>
          </a:extLst>
        </xdr:cNvPr>
        <xdr:cNvCxnSpPr/>
      </xdr:nvCxnSpPr>
      <xdr:spPr>
        <a:xfrm>
          <a:off x="12341225" y="719709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136434</xdr:rowOff>
    </xdr:from>
    <xdr:to>
      <xdr:col>67</xdr:col>
      <xdr:colOff>101600</xdr:colOff>
      <xdr:row>42</xdr:row>
      <xdr:rowOff>66584</xdr:rowOff>
    </xdr:to>
    <xdr:sp macro="" textlink="">
      <xdr:nvSpPr>
        <xdr:cNvPr id="539" name="楕円 538">
          <a:extLst>
            <a:ext uri="{FF2B5EF4-FFF2-40B4-BE49-F238E27FC236}">
              <a16:creationId xmlns:a16="http://schemas.microsoft.com/office/drawing/2014/main" id="{F2DA9D69-F8DF-4EE7-A139-0EFD84458A75}"/>
            </a:ext>
          </a:extLst>
        </xdr:cNvPr>
        <xdr:cNvSpPr/>
      </xdr:nvSpPr>
      <xdr:spPr>
        <a:xfrm>
          <a:off x="1148715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167640</xdr:rowOff>
    </xdr:from>
    <xdr:to>
      <xdr:col>71</xdr:col>
      <xdr:colOff>177800</xdr:colOff>
      <xdr:row>42</xdr:row>
      <xdr:rowOff>15784</xdr:rowOff>
    </xdr:to>
    <xdr:cxnSp macro="">
      <xdr:nvCxnSpPr>
        <xdr:cNvPr id="540" name="直線コネクタ 539">
          <a:extLst>
            <a:ext uri="{FF2B5EF4-FFF2-40B4-BE49-F238E27FC236}">
              <a16:creationId xmlns:a16="http://schemas.microsoft.com/office/drawing/2014/main" id="{DFDD25AB-C8A2-4E91-8A59-4D80FAD82BA3}"/>
            </a:ext>
          </a:extLst>
        </xdr:cNvPr>
        <xdr:cNvCxnSpPr/>
      </xdr:nvCxnSpPr>
      <xdr:spPr>
        <a:xfrm flipV="1">
          <a:off x="11537950" y="7197090"/>
          <a:ext cx="8032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A550159-59F4-4F71-97DA-5BA5CE873D0A}"/>
            </a:ext>
          </a:extLst>
        </xdr:cNvPr>
        <xdr:cNvSpPr txBox="1"/>
      </xdr:nvSpPr>
      <xdr:spPr>
        <a:xfrm>
          <a:off x="13742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1E41828-FBCD-4902-AE56-D111361A6B04}"/>
            </a:ext>
          </a:extLst>
        </xdr:cNvPr>
        <xdr:cNvSpPr txBox="1"/>
      </xdr:nvSpPr>
      <xdr:spPr>
        <a:xfrm>
          <a:off x="1296099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8BE671F4-0A88-483E-959F-A46D5F393DD3}"/>
            </a:ext>
          </a:extLst>
        </xdr:cNvPr>
        <xdr:cNvSpPr txBox="1"/>
      </xdr:nvSpPr>
      <xdr:spPr>
        <a:xfrm>
          <a:off x="121672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22948407-6AFF-4E15-9760-B0F6514F266A}"/>
            </a:ext>
          </a:extLst>
        </xdr:cNvPr>
        <xdr:cNvSpPr txBox="1"/>
      </xdr:nvSpPr>
      <xdr:spPr>
        <a:xfrm>
          <a:off x="113544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165480</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3F900A5B-3F3B-4E9D-A6DB-5884D10B027E}"/>
            </a:ext>
          </a:extLst>
        </xdr:cNvPr>
        <xdr:cNvSpPr txBox="1"/>
      </xdr:nvSpPr>
      <xdr:spPr>
        <a:xfrm>
          <a:off x="137420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38117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3918E791-6C36-4850-9211-9FD84DDA6496}"/>
            </a:ext>
          </a:extLst>
        </xdr:cNvPr>
        <xdr:cNvSpPr txBox="1"/>
      </xdr:nvSpPr>
      <xdr:spPr>
        <a:xfrm>
          <a:off x="1296099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38117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9D1D53B6-F680-41D7-AC62-76D083901C42}"/>
            </a:ext>
          </a:extLst>
        </xdr:cNvPr>
        <xdr:cNvSpPr txBox="1"/>
      </xdr:nvSpPr>
      <xdr:spPr>
        <a:xfrm>
          <a:off x="121672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57711</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115B2DE1-9562-4329-9621-DCB75C14E35F}"/>
            </a:ext>
          </a:extLst>
        </xdr:cNvPr>
        <xdr:cNvSpPr txBox="1"/>
      </xdr:nvSpPr>
      <xdr:spPr>
        <a:xfrm>
          <a:off x="11354444" y="725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9013829-AE70-4353-9BD9-2DDDDCAA0C59}"/>
            </a:ext>
          </a:extLst>
        </xdr:cNvPr>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5E597B3-A884-429F-BC98-7F43746CC199}"/>
            </a:ext>
          </a:extLst>
        </xdr:cNvPr>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B149182-8E3C-4C70-B736-5836E0A10012}"/>
            </a:ext>
          </a:extLst>
        </xdr:cNvPr>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43EDC74-40C9-4A2C-AC6B-C5845A217BEC}"/>
            </a:ext>
          </a:extLst>
        </xdr:cNvPr>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B7AB86A6-9309-436B-A10C-1D7BA14E2ABE}"/>
            </a:ext>
          </a:extLst>
        </xdr:cNvPr>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EE5B925-CFD8-4E3F-AE4E-19534DB27CDB}"/>
            </a:ext>
          </a:extLst>
        </xdr:cNvPr>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B296719-BBC5-4882-A323-B8899CDA0A35}"/>
            </a:ext>
          </a:extLst>
        </xdr:cNvPr>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7D32D196-4967-4870-81ED-A18A93EF7529}"/>
            </a:ext>
          </a:extLst>
        </xdr:cNvPr>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CE783C8-3B4F-42BA-8D60-703C6FF0C2A6}"/>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3FC04A73-5893-4488-9B2F-8802DD017C0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D6733A9D-66D5-4402-8A75-00EFDF7B8643}"/>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35CE6508-BADE-461C-A4D2-4E8D94647D12}"/>
            </a:ext>
          </a:extLst>
        </xdr:cNvPr>
        <xdr:cNvSpPr txBox="1"/>
      </xdr:nvSpPr>
      <xdr:spPr>
        <a:xfrm>
          <a:off x="162485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26D161DE-7EAF-4F61-B082-816F7570932E}"/>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842F6B08-1900-4D38-A7DF-B33062ABE21E}"/>
            </a:ext>
          </a:extLst>
        </xdr:cNvPr>
        <xdr:cNvSpPr txBox="1"/>
      </xdr:nvSpPr>
      <xdr:spPr>
        <a:xfrm>
          <a:off x="159399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2CFF7F0-A2AA-4525-96B5-9D3243E5D608}"/>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75134F92-6ADA-4582-A098-38FE52C5B715}"/>
            </a:ext>
          </a:extLst>
        </xdr:cNvPr>
        <xdr:cNvSpPr txBox="1"/>
      </xdr:nvSpPr>
      <xdr:spPr>
        <a:xfrm>
          <a:off x="159399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1BBB9AB-D7F2-495E-B8F8-A64A103DAA01}"/>
            </a:ext>
          </a:extLst>
        </xdr:cNvPr>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161B5F4F-687B-4212-9474-7E671EEEAD59}"/>
            </a:ext>
          </a:extLst>
        </xdr:cNvPr>
        <xdr:cNvSpPr txBox="1"/>
      </xdr:nvSpPr>
      <xdr:spPr>
        <a:xfrm>
          <a:off x="159399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ADCABEE-35CF-4EA9-8F60-F71B7D99601A}"/>
            </a:ext>
          </a:extLst>
        </xdr:cNvPr>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2E42A84A-7B34-40A9-8AC1-1AE278FDACB0}"/>
            </a:ext>
          </a:extLst>
        </xdr:cNvPr>
        <xdr:cNvSpPr txBox="1"/>
      </xdr:nvSpPr>
      <xdr:spPr>
        <a:xfrm>
          <a:off x="159399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5F8087C7-262A-46F1-BD16-4D6B326BEE80}"/>
            </a:ext>
          </a:extLst>
        </xdr:cNvPr>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BE5644B-79A9-449C-A36A-85BF5FC9C0A5}"/>
            </a:ext>
          </a:extLst>
        </xdr:cNvPr>
        <xdr:cNvSpPr txBox="1"/>
      </xdr:nvSpPr>
      <xdr:spPr>
        <a:xfrm>
          <a:off x="159399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9FE9E42-6CA4-49DC-8937-44DE2B0942D5}"/>
            </a:ext>
          </a:extLst>
        </xdr:cNvPr>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CE48D1D5-52B8-4533-8358-EF664FCD576C}"/>
            </a:ext>
          </a:extLst>
        </xdr:cNvPr>
        <xdr:cNvCxnSpPr/>
      </xdr:nvCxnSpPr>
      <xdr:spPr>
        <a:xfrm flipV="1">
          <a:off x="199510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D77082AD-4F2B-49C0-9423-4E6189363D45}"/>
            </a:ext>
          </a:extLst>
        </xdr:cNvPr>
        <xdr:cNvSpPr txBox="1"/>
      </xdr:nvSpPr>
      <xdr:spPr>
        <a:xfrm>
          <a:off x="199898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B7296402-6DEC-41C0-8CB4-94D6C49257AE}"/>
            </a:ext>
          </a:extLst>
        </xdr:cNvPr>
        <xdr:cNvCxnSpPr/>
      </xdr:nvCxnSpPr>
      <xdr:spPr>
        <a:xfrm>
          <a:off x="19881850" y="72372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2B2E4356-CC6A-440D-8DA1-3A988D40BB36}"/>
            </a:ext>
          </a:extLst>
        </xdr:cNvPr>
        <xdr:cNvSpPr txBox="1"/>
      </xdr:nvSpPr>
      <xdr:spPr>
        <a:xfrm>
          <a:off x="199898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C0C72AFD-E650-45E8-BF49-9700091E2DA2}"/>
            </a:ext>
          </a:extLst>
        </xdr:cNvPr>
        <xdr:cNvCxnSpPr/>
      </xdr:nvCxnSpPr>
      <xdr:spPr>
        <a:xfrm>
          <a:off x="19881850" y="5932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CFC7C6F-0D2B-4197-8004-42CAD7BBFA48}"/>
            </a:ext>
          </a:extLst>
        </xdr:cNvPr>
        <xdr:cNvSpPr txBox="1"/>
      </xdr:nvSpPr>
      <xdr:spPr>
        <a:xfrm>
          <a:off x="199898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6D3BD935-3DF1-4429-840C-A1D11301CCBA}"/>
            </a:ext>
          </a:extLst>
        </xdr:cNvPr>
        <xdr:cNvSpPr/>
      </xdr:nvSpPr>
      <xdr:spPr>
        <a:xfrm>
          <a:off x="199009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AAC63932-3D34-4F65-BF7C-E7BD82934A2D}"/>
            </a:ext>
          </a:extLst>
        </xdr:cNvPr>
        <xdr:cNvSpPr/>
      </xdr:nvSpPr>
      <xdr:spPr>
        <a:xfrm>
          <a:off x="19157950" y="6832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D041EA7E-9E7C-409F-A5DB-2EA6981974EB}"/>
            </a:ext>
          </a:extLst>
        </xdr:cNvPr>
        <xdr:cNvSpPr/>
      </xdr:nvSpPr>
      <xdr:spPr>
        <a:xfrm>
          <a:off x="1834515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BA8D9D8A-5649-4E52-BA33-3A27FEBE5B63}"/>
            </a:ext>
          </a:extLst>
        </xdr:cNvPr>
        <xdr:cNvSpPr/>
      </xdr:nvSpPr>
      <xdr:spPr>
        <a:xfrm>
          <a:off x="175514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4815F7B7-B9D8-4130-ABD1-A1FF53883C68}"/>
            </a:ext>
          </a:extLst>
        </xdr:cNvPr>
        <xdr:cNvSpPr/>
      </xdr:nvSpPr>
      <xdr:spPr>
        <a:xfrm>
          <a:off x="16757650" y="68385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DD313B3-2278-41DD-8117-BF756D1E651E}"/>
            </a:ext>
          </a:extLst>
        </xdr:cNvPr>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AA56D05-F74A-4F39-853E-44BA96B151D6}"/>
            </a:ext>
          </a:extLst>
        </xdr:cNvPr>
        <xdr:cNvSpPr txBox="1"/>
      </xdr:nvSpPr>
      <xdr:spPr>
        <a:xfrm>
          <a:off x="1902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3D30ED0-22C2-48DE-8393-306D7E511ABA}"/>
            </a:ext>
          </a:extLst>
        </xdr:cNvPr>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0152181-5643-4C40-A2F0-380F37E608A2}"/>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8227D36-9C37-496A-900B-F9F390EFD6B0}"/>
            </a:ext>
          </a:extLst>
        </xdr:cNvPr>
        <xdr:cNvSpPr txBox="1"/>
      </xdr:nvSpPr>
      <xdr:spPr>
        <a:xfrm>
          <a:off x="166274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21091</xdr:rowOff>
    </xdr:from>
    <xdr:to>
      <xdr:col>116</xdr:col>
      <xdr:colOff>114300</xdr:colOff>
      <xdr:row>41</xdr:row>
      <xdr:rowOff>122691</xdr:rowOff>
    </xdr:to>
    <xdr:sp macro="" textlink="">
      <xdr:nvSpPr>
        <xdr:cNvPr id="588" name="楕円 587">
          <a:extLst>
            <a:ext uri="{FF2B5EF4-FFF2-40B4-BE49-F238E27FC236}">
              <a16:creationId xmlns:a16="http://schemas.microsoft.com/office/drawing/2014/main" id="{A4429F84-58D9-4E27-B5FB-C3EEFBCD6E76}"/>
            </a:ext>
          </a:extLst>
        </xdr:cNvPr>
        <xdr:cNvSpPr/>
      </xdr:nvSpPr>
      <xdr:spPr>
        <a:xfrm>
          <a:off x="19900900" y="705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170968</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85B8B336-CF03-403D-8F9C-D49A3C026824}"/>
            </a:ext>
          </a:extLst>
        </xdr:cNvPr>
        <xdr:cNvSpPr txBox="1"/>
      </xdr:nvSpPr>
      <xdr:spPr>
        <a:xfrm>
          <a:off x="19989800" y="70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26345</xdr:rowOff>
    </xdr:from>
    <xdr:to>
      <xdr:col>112</xdr:col>
      <xdr:colOff>38100</xdr:colOff>
      <xdr:row>41</xdr:row>
      <xdr:rowOff>127945</xdr:rowOff>
    </xdr:to>
    <xdr:sp macro="" textlink="">
      <xdr:nvSpPr>
        <xdr:cNvPr id="590" name="楕円 589">
          <a:extLst>
            <a:ext uri="{FF2B5EF4-FFF2-40B4-BE49-F238E27FC236}">
              <a16:creationId xmlns:a16="http://schemas.microsoft.com/office/drawing/2014/main" id="{BD385621-EF8D-48B7-970D-59315488FF4B}"/>
            </a:ext>
          </a:extLst>
        </xdr:cNvPr>
        <xdr:cNvSpPr/>
      </xdr:nvSpPr>
      <xdr:spPr>
        <a:xfrm>
          <a:off x="19157950" y="7055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71891</xdr:rowOff>
    </xdr:from>
    <xdr:to>
      <xdr:col>116</xdr:col>
      <xdr:colOff>63500</xdr:colOff>
      <xdr:row>41</xdr:row>
      <xdr:rowOff>77145</xdr:rowOff>
    </xdr:to>
    <xdr:cxnSp macro="">
      <xdr:nvCxnSpPr>
        <xdr:cNvPr id="591" name="直線コネクタ 590">
          <a:extLst>
            <a:ext uri="{FF2B5EF4-FFF2-40B4-BE49-F238E27FC236}">
              <a16:creationId xmlns:a16="http://schemas.microsoft.com/office/drawing/2014/main" id="{E534DD95-2002-437D-A086-60DE66456992}"/>
            </a:ext>
          </a:extLst>
        </xdr:cNvPr>
        <xdr:cNvCxnSpPr/>
      </xdr:nvCxnSpPr>
      <xdr:spPr>
        <a:xfrm flipV="1">
          <a:off x="19199225" y="7101341"/>
          <a:ext cx="752475" cy="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33427</xdr:rowOff>
    </xdr:from>
    <xdr:to>
      <xdr:col>107</xdr:col>
      <xdr:colOff>101600</xdr:colOff>
      <xdr:row>41</xdr:row>
      <xdr:rowOff>135027</xdr:rowOff>
    </xdr:to>
    <xdr:sp macro="" textlink="">
      <xdr:nvSpPr>
        <xdr:cNvPr id="592" name="楕円 591">
          <a:extLst>
            <a:ext uri="{FF2B5EF4-FFF2-40B4-BE49-F238E27FC236}">
              <a16:creationId xmlns:a16="http://schemas.microsoft.com/office/drawing/2014/main" id="{39BA346B-A60D-4947-AE65-ECB769BD150F}"/>
            </a:ext>
          </a:extLst>
        </xdr:cNvPr>
        <xdr:cNvSpPr/>
      </xdr:nvSpPr>
      <xdr:spPr>
        <a:xfrm>
          <a:off x="18345150" y="70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77145</xdr:rowOff>
    </xdr:from>
    <xdr:to>
      <xdr:col>111</xdr:col>
      <xdr:colOff>177800</xdr:colOff>
      <xdr:row>41</xdr:row>
      <xdr:rowOff>84227</xdr:rowOff>
    </xdr:to>
    <xdr:cxnSp macro="">
      <xdr:nvCxnSpPr>
        <xdr:cNvPr id="593" name="直線コネクタ 592">
          <a:extLst>
            <a:ext uri="{FF2B5EF4-FFF2-40B4-BE49-F238E27FC236}">
              <a16:creationId xmlns:a16="http://schemas.microsoft.com/office/drawing/2014/main" id="{03120B07-B1A8-480F-87E6-22B8F46F0E82}"/>
            </a:ext>
          </a:extLst>
        </xdr:cNvPr>
        <xdr:cNvCxnSpPr/>
      </xdr:nvCxnSpPr>
      <xdr:spPr>
        <a:xfrm flipV="1">
          <a:off x="18395950" y="7106595"/>
          <a:ext cx="803275" cy="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37032</xdr:rowOff>
    </xdr:from>
    <xdr:to>
      <xdr:col>102</xdr:col>
      <xdr:colOff>165100</xdr:colOff>
      <xdr:row>41</xdr:row>
      <xdr:rowOff>138632</xdr:rowOff>
    </xdr:to>
    <xdr:sp macro="" textlink="">
      <xdr:nvSpPr>
        <xdr:cNvPr id="594" name="楕円 593">
          <a:extLst>
            <a:ext uri="{FF2B5EF4-FFF2-40B4-BE49-F238E27FC236}">
              <a16:creationId xmlns:a16="http://schemas.microsoft.com/office/drawing/2014/main" id="{A2D480AD-9CB0-4838-8671-5456080811BC}"/>
            </a:ext>
          </a:extLst>
        </xdr:cNvPr>
        <xdr:cNvSpPr/>
      </xdr:nvSpPr>
      <xdr:spPr>
        <a:xfrm>
          <a:off x="17551400" y="70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84227</xdr:rowOff>
    </xdr:from>
    <xdr:to>
      <xdr:col>107</xdr:col>
      <xdr:colOff>50800</xdr:colOff>
      <xdr:row>41</xdr:row>
      <xdr:rowOff>87832</xdr:rowOff>
    </xdr:to>
    <xdr:cxnSp macro="">
      <xdr:nvCxnSpPr>
        <xdr:cNvPr id="595" name="直線コネクタ 594">
          <a:extLst>
            <a:ext uri="{FF2B5EF4-FFF2-40B4-BE49-F238E27FC236}">
              <a16:creationId xmlns:a16="http://schemas.microsoft.com/office/drawing/2014/main" id="{744B5ED9-6A8A-426B-B68E-6CBD70E94986}"/>
            </a:ext>
          </a:extLst>
        </xdr:cNvPr>
        <xdr:cNvCxnSpPr/>
      </xdr:nvCxnSpPr>
      <xdr:spPr>
        <a:xfrm flipV="1">
          <a:off x="17602200" y="7113677"/>
          <a:ext cx="79375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41890</xdr:rowOff>
    </xdr:from>
    <xdr:to>
      <xdr:col>98</xdr:col>
      <xdr:colOff>38100</xdr:colOff>
      <xdr:row>41</xdr:row>
      <xdr:rowOff>143490</xdr:rowOff>
    </xdr:to>
    <xdr:sp macro="" textlink="">
      <xdr:nvSpPr>
        <xdr:cNvPr id="596" name="楕円 595">
          <a:extLst>
            <a:ext uri="{FF2B5EF4-FFF2-40B4-BE49-F238E27FC236}">
              <a16:creationId xmlns:a16="http://schemas.microsoft.com/office/drawing/2014/main" id="{034444CB-D1C5-49BC-A6B0-D414A72B0869}"/>
            </a:ext>
          </a:extLst>
        </xdr:cNvPr>
        <xdr:cNvSpPr/>
      </xdr:nvSpPr>
      <xdr:spPr>
        <a:xfrm>
          <a:off x="16757650" y="7071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87832</xdr:rowOff>
    </xdr:from>
    <xdr:to>
      <xdr:col>102</xdr:col>
      <xdr:colOff>114300</xdr:colOff>
      <xdr:row>41</xdr:row>
      <xdr:rowOff>92690</xdr:rowOff>
    </xdr:to>
    <xdr:cxnSp macro="">
      <xdr:nvCxnSpPr>
        <xdr:cNvPr id="597" name="直線コネクタ 596">
          <a:extLst>
            <a:ext uri="{FF2B5EF4-FFF2-40B4-BE49-F238E27FC236}">
              <a16:creationId xmlns:a16="http://schemas.microsoft.com/office/drawing/2014/main" id="{1E1DF102-F7F3-4DEB-AC7F-5217A24A89E6}"/>
            </a:ext>
          </a:extLst>
        </xdr:cNvPr>
        <xdr:cNvCxnSpPr/>
      </xdr:nvCxnSpPr>
      <xdr:spPr>
        <a:xfrm flipV="1">
          <a:off x="16798925" y="7117282"/>
          <a:ext cx="803275"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51ABC47C-013D-493E-BCF6-BABB54D7B831}"/>
            </a:ext>
          </a:extLst>
        </xdr:cNvPr>
        <xdr:cNvSpPr txBox="1"/>
      </xdr:nvSpPr>
      <xdr:spPr>
        <a:xfrm>
          <a:off x="189479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51C5563C-68A8-4966-93DD-BDCEC053D055}"/>
            </a:ext>
          </a:extLst>
        </xdr:cNvPr>
        <xdr:cNvSpPr txBox="1"/>
      </xdr:nvSpPr>
      <xdr:spPr>
        <a:xfrm>
          <a:off x="1816686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45C44FFB-E755-4C57-90EC-4885C5823B7E}"/>
            </a:ext>
          </a:extLst>
        </xdr:cNvPr>
        <xdr:cNvSpPr txBox="1"/>
      </xdr:nvSpPr>
      <xdr:spPr>
        <a:xfrm>
          <a:off x="1735406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51A7C937-920E-4EF4-91D5-EE57ED49A39D}"/>
            </a:ext>
          </a:extLst>
        </xdr:cNvPr>
        <xdr:cNvSpPr txBox="1"/>
      </xdr:nvSpPr>
      <xdr:spPr>
        <a:xfrm>
          <a:off x="165603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119072</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74F8BEB2-1679-47AA-B3B4-BFC2527898AF}"/>
            </a:ext>
          </a:extLst>
        </xdr:cNvPr>
        <xdr:cNvSpPr txBox="1"/>
      </xdr:nvSpPr>
      <xdr:spPr>
        <a:xfrm>
          <a:off x="18947911" y="714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126154</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CA2D0122-D652-46E5-B8C6-59A3E648E505}"/>
            </a:ext>
          </a:extLst>
        </xdr:cNvPr>
        <xdr:cNvSpPr txBox="1"/>
      </xdr:nvSpPr>
      <xdr:spPr>
        <a:xfrm>
          <a:off x="18166861" y="71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129759</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17A7349A-1BCE-41F1-94C4-25401EF83F6E}"/>
            </a:ext>
          </a:extLst>
        </xdr:cNvPr>
        <xdr:cNvSpPr txBox="1"/>
      </xdr:nvSpPr>
      <xdr:spPr>
        <a:xfrm>
          <a:off x="17354061" y="715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134617</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4CD8B84A-702E-46D1-9F2F-60F4297589AC}"/>
            </a:ext>
          </a:extLst>
        </xdr:cNvPr>
        <xdr:cNvSpPr txBox="1"/>
      </xdr:nvSpPr>
      <xdr:spPr>
        <a:xfrm>
          <a:off x="16560311" y="716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667214-1A6C-4AB7-8F19-84DD5081CE06}"/>
            </a:ext>
          </a:extLst>
        </xdr:cNvPr>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F170903-2E30-434E-BC48-ADDECC39FA89}"/>
            </a:ext>
          </a:extLst>
        </xdr:cNvPr>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B1D57C77-52F6-4B6B-A563-E13FF3D35F60}"/>
            </a:ext>
          </a:extLst>
        </xdr:cNvPr>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5D502026-24D2-45E7-A6C7-72B2963E4A3C}"/>
            </a:ext>
          </a:extLst>
        </xdr:cNvPr>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875BA288-5FF3-4675-86F9-50EC75313A89}"/>
            </a:ext>
          </a:extLst>
        </xdr:cNvPr>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396E15-95F3-427B-ADEF-1530635D7E0A}"/>
            </a:ext>
          </a:extLst>
        </xdr:cNvPr>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F4DED05-9FE9-41A7-904F-A7C602BE32C9}"/>
            </a:ext>
          </a:extLst>
        </xdr:cNvPr>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B51D953-1E0E-4B8B-BF8C-6E6FADA7B56B}"/>
            </a:ext>
          </a:extLst>
        </xdr:cNvPr>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9E4E31EA-8BD7-4D68-9192-C26B7166595B}"/>
            </a:ext>
          </a:extLst>
        </xdr:cNvPr>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60D6A326-2854-4B2B-B422-67ACF668E50B}"/>
            </a:ext>
          </a:extLst>
        </xdr:cNvPr>
        <xdr:cNvCxnSpPr/>
      </xdr:nvCxnSpPr>
      <xdr:spPr>
        <a:xfrm>
          <a:off x="11207750" y="1143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68DAA0FD-EC4C-46A4-823B-DC9A0E31BB91}"/>
            </a:ext>
          </a:extLst>
        </xdr:cNvPr>
        <xdr:cNvSpPr txBox="1"/>
      </xdr:nvSpPr>
      <xdr:spPr>
        <a:xfrm>
          <a:off x="107977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B944B047-5961-486E-86E1-119CE85AE57D}"/>
            </a:ext>
          </a:extLst>
        </xdr:cNvPr>
        <xdr:cNvCxnSpPr/>
      </xdr:nvCxnSpPr>
      <xdr:spPr>
        <a:xfrm>
          <a:off x="11207750" y="111034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533ECA70-33E7-4668-8220-7FBABE1CF72C}"/>
            </a:ext>
          </a:extLst>
        </xdr:cNvPr>
        <xdr:cNvSpPr txBox="1"/>
      </xdr:nvSpPr>
      <xdr:spPr>
        <a:xfrm>
          <a:off x="107977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D0576E80-5890-4F24-8BD2-8BD16AC88562}"/>
            </a:ext>
          </a:extLst>
        </xdr:cNvPr>
        <xdr:cNvCxnSpPr/>
      </xdr:nvCxnSpPr>
      <xdr:spPr>
        <a:xfrm>
          <a:off x="11207750" y="1077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F12E8122-BBE8-4957-942E-C31C08F03AAA}"/>
            </a:ext>
          </a:extLst>
        </xdr:cNvPr>
        <xdr:cNvSpPr txBox="1"/>
      </xdr:nvSpPr>
      <xdr:spPr>
        <a:xfrm>
          <a:off x="108427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C9FF89C8-4BDB-46EC-AD87-4E4F85F23E21}"/>
            </a:ext>
          </a:extLst>
        </xdr:cNvPr>
        <xdr:cNvCxnSpPr/>
      </xdr:nvCxnSpPr>
      <xdr:spPr>
        <a:xfrm>
          <a:off x="11207750" y="104502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4C3595B7-5F97-493E-B803-3FB5B1A2FA36}"/>
            </a:ext>
          </a:extLst>
        </xdr:cNvPr>
        <xdr:cNvSpPr txBox="1"/>
      </xdr:nvSpPr>
      <xdr:spPr>
        <a:xfrm>
          <a:off x="108427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6A70AA3A-942D-4B42-A44E-E568F3A72CA2}"/>
            </a:ext>
          </a:extLst>
        </xdr:cNvPr>
        <xdr:cNvCxnSpPr/>
      </xdr:nvCxnSpPr>
      <xdr:spPr>
        <a:xfrm>
          <a:off x="11207750" y="101237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87AED378-D799-4207-ADDB-C5E6AFD7B4EE}"/>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3CDB525B-17B4-4649-96CB-1A5D4CF45340}"/>
            </a:ext>
          </a:extLst>
        </xdr:cNvPr>
        <xdr:cNvCxnSpPr/>
      </xdr:nvCxnSpPr>
      <xdr:spPr>
        <a:xfrm>
          <a:off x="11207750" y="979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B8B5AE19-CB52-4AF8-BAD1-17BD5CD940AA}"/>
            </a:ext>
          </a:extLst>
        </xdr:cNvPr>
        <xdr:cNvSpPr txBox="1"/>
      </xdr:nvSpPr>
      <xdr:spPr>
        <a:xfrm>
          <a:off x="108427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A3550000-E193-41F4-8340-1317763291E2}"/>
            </a:ext>
          </a:extLst>
        </xdr:cNvPr>
        <xdr:cNvCxnSpPr/>
      </xdr:nvCxnSpPr>
      <xdr:spPr>
        <a:xfrm>
          <a:off x="11207750" y="94705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CB37710F-196D-4225-825A-4F89619AF078}"/>
            </a:ext>
          </a:extLst>
        </xdr:cNvPr>
        <xdr:cNvSpPr txBox="1"/>
      </xdr:nvSpPr>
      <xdr:spPr>
        <a:xfrm>
          <a:off x="10906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3B7B4470-5F0F-49ED-A076-EDE8CE0D59D1}"/>
            </a:ext>
          </a:extLst>
        </xdr:cNvPr>
        <xdr:cNvCxnSpPr/>
      </xdr:nvCxnSpPr>
      <xdr:spPr>
        <a:xfrm>
          <a:off x="11207750" y="914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B7F1DD18-D98E-4D7E-BA65-F64A69E8F05D}"/>
            </a:ext>
          </a:extLst>
        </xdr:cNvPr>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21F53992-A840-4B7E-956A-705D5F2E8955}"/>
            </a:ext>
          </a:extLst>
        </xdr:cNvPr>
        <xdr:cNvCxnSpPr/>
      </xdr:nvCxnSpPr>
      <xdr:spPr>
        <a:xfrm flipV="1">
          <a:off x="1469961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6643010-AB1E-4DA1-83F5-CD7FA2E85DA9}"/>
            </a:ext>
          </a:extLst>
        </xdr:cNvPr>
        <xdr:cNvSpPr txBox="1"/>
      </xdr:nvSpPr>
      <xdr:spPr>
        <a:xfrm>
          <a:off x="1473835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B398CC05-9F9C-461D-9AB4-DC867B025130}"/>
            </a:ext>
          </a:extLst>
        </xdr:cNvPr>
        <xdr:cNvCxnSpPr/>
      </xdr:nvCxnSpPr>
      <xdr:spPr>
        <a:xfrm>
          <a:off x="14611350" y="11103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8ABFCACC-7BBB-49A8-9813-8BD3F873858A}"/>
            </a:ext>
          </a:extLst>
        </xdr:cNvPr>
        <xdr:cNvSpPr txBox="1"/>
      </xdr:nvSpPr>
      <xdr:spPr>
        <a:xfrm>
          <a:off x="1473835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1AB635D2-3F2D-4EFA-A8D4-B7A890FD4962}"/>
            </a:ext>
          </a:extLst>
        </xdr:cNvPr>
        <xdr:cNvCxnSpPr/>
      </xdr:nvCxnSpPr>
      <xdr:spPr>
        <a:xfrm>
          <a:off x="14611350" y="9540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D3C762BB-4D93-47C9-AE1C-E3AFF81F4136}"/>
            </a:ext>
          </a:extLst>
        </xdr:cNvPr>
        <xdr:cNvSpPr txBox="1"/>
      </xdr:nvSpPr>
      <xdr:spPr>
        <a:xfrm>
          <a:off x="1473835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957B3518-6997-4B88-B547-118ED5944C2A}"/>
            </a:ext>
          </a:extLst>
        </xdr:cNvPr>
        <xdr:cNvSpPr/>
      </xdr:nvSpPr>
      <xdr:spPr>
        <a:xfrm>
          <a:off x="14649450" y="1031457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E4122ACE-815F-4376-AA27-321C3B167DFD}"/>
            </a:ext>
          </a:extLst>
        </xdr:cNvPr>
        <xdr:cNvSpPr/>
      </xdr:nvSpPr>
      <xdr:spPr>
        <a:xfrm>
          <a:off x="1388745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11CB177A-2CA3-41E5-A47B-D619B56A203F}"/>
            </a:ext>
          </a:extLst>
        </xdr:cNvPr>
        <xdr:cNvSpPr/>
      </xdr:nvSpPr>
      <xdr:spPr>
        <a:xfrm>
          <a:off x="13093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11BA80D2-A499-4889-AA0E-74189E9B6A58}"/>
            </a:ext>
          </a:extLst>
        </xdr:cNvPr>
        <xdr:cNvSpPr/>
      </xdr:nvSpPr>
      <xdr:spPr>
        <a:xfrm>
          <a:off x="12299950" y="10288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ADDB4B6A-0D22-405B-B884-EBC862270BB2}"/>
            </a:ext>
          </a:extLst>
        </xdr:cNvPr>
        <xdr:cNvSpPr/>
      </xdr:nvSpPr>
      <xdr:spPr>
        <a:xfrm>
          <a:off x="1148715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20E06DB-42A9-44CD-9F41-4C72F69D2A7D}"/>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DDF0BF3-A87D-431A-976C-9E546CBB8722}"/>
            </a:ext>
          </a:extLst>
        </xdr:cNvPr>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B82E443-813F-45E8-8C5A-3C75933006C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BBDFEC7-6283-4DEF-8910-B75124980B05}"/>
            </a:ext>
          </a:extLst>
        </xdr:cNvPr>
        <xdr:cNvSpPr txBox="1"/>
      </xdr:nvSpPr>
      <xdr:spPr>
        <a:xfrm>
          <a:off x="12169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E10BF54-AFE5-48A4-94E4-4C96E18F7AAA}"/>
            </a:ext>
          </a:extLst>
        </xdr:cNvPr>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161472</xdr:rowOff>
    </xdr:from>
    <xdr:to>
      <xdr:col>85</xdr:col>
      <xdr:colOff>177800</xdr:colOff>
      <xdr:row>64</xdr:row>
      <xdr:rowOff>91622</xdr:rowOff>
    </xdr:to>
    <xdr:sp macro="" textlink="">
      <xdr:nvSpPr>
        <xdr:cNvPr id="647" name="楕円 646">
          <a:extLst>
            <a:ext uri="{FF2B5EF4-FFF2-40B4-BE49-F238E27FC236}">
              <a16:creationId xmlns:a16="http://schemas.microsoft.com/office/drawing/2014/main" id="{5464F54D-10A9-452E-AD22-0EC8F0023AA5}"/>
            </a:ext>
          </a:extLst>
        </xdr:cNvPr>
        <xdr:cNvSpPr/>
      </xdr:nvSpPr>
      <xdr:spPr>
        <a:xfrm>
          <a:off x="14649450" y="109628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76399</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4172F386-910F-442F-A873-87745314E139}"/>
            </a:ext>
          </a:extLst>
        </xdr:cNvPr>
        <xdr:cNvSpPr txBox="1"/>
      </xdr:nvSpPr>
      <xdr:spPr>
        <a:xfrm>
          <a:off x="14738350" y="1087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135346</xdr:rowOff>
    </xdr:from>
    <xdr:to>
      <xdr:col>81</xdr:col>
      <xdr:colOff>101600</xdr:colOff>
      <xdr:row>64</xdr:row>
      <xdr:rowOff>65496</xdr:rowOff>
    </xdr:to>
    <xdr:sp macro="" textlink="">
      <xdr:nvSpPr>
        <xdr:cNvPr id="649" name="楕円 648">
          <a:extLst>
            <a:ext uri="{FF2B5EF4-FFF2-40B4-BE49-F238E27FC236}">
              <a16:creationId xmlns:a16="http://schemas.microsoft.com/office/drawing/2014/main" id="{99D65288-7507-4A37-8E48-BCFCE31C380D}"/>
            </a:ext>
          </a:extLst>
        </xdr:cNvPr>
        <xdr:cNvSpPr/>
      </xdr:nvSpPr>
      <xdr:spPr>
        <a:xfrm>
          <a:off x="13887450" y="109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14696</xdr:rowOff>
    </xdr:from>
    <xdr:to>
      <xdr:col>85</xdr:col>
      <xdr:colOff>127000</xdr:colOff>
      <xdr:row>64</xdr:row>
      <xdr:rowOff>40822</xdr:rowOff>
    </xdr:to>
    <xdr:cxnSp macro="">
      <xdr:nvCxnSpPr>
        <xdr:cNvPr id="650" name="直線コネクタ 649">
          <a:extLst>
            <a:ext uri="{FF2B5EF4-FFF2-40B4-BE49-F238E27FC236}">
              <a16:creationId xmlns:a16="http://schemas.microsoft.com/office/drawing/2014/main" id="{7344402C-C167-4DC1-B910-B9E665A839D8}"/>
            </a:ext>
          </a:extLst>
        </xdr:cNvPr>
        <xdr:cNvCxnSpPr/>
      </xdr:nvCxnSpPr>
      <xdr:spPr>
        <a:xfrm>
          <a:off x="13938250" y="10987496"/>
          <a:ext cx="762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107587</xdr:rowOff>
    </xdr:from>
    <xdr:to>
      <xdr:col>76</xdr:col>
      <xdr:colOff>165100</xdr:colOff>
      <xdr:row>64</xdr:row>
      <xdr:rowOff>37737</xdr:rowOff>
    </xdr:to>
    <xdr:sp macro="" textlink="">
      <xdr:nvSpPr>
        <xdr:cNvPr id="651" name="楕円 650">
          <a:extLst>
            <a:ext uri="{FF2B5EF4-FFF2-40B4-BE49-F238E27FC236}">
              <a16:creationId xmlns:a16="http://schemas.microsoft.com/office/drawing/2014/main" id="{0229F325-DCA0-4E59-90ED-FB8D354A73A8}"/>
            </a:ext>
          </a:extLst>
        </xdr:cNvPr>
        <xdr:cNvSpPr/>
      </xdr:nvSpPr>
      <xdr:spPr>
        <a:xfrm>
          <a:off x="130937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158387</xdr:rowOff>
    </xdr:from>
    <xdr:to>
      <xdr:col>81</xdr:col>
      <xdr:colOff>50800</xdr:colOff>
      <xdr:row>64</xdr:row>
      <xdr:rowOff>14696</xdr:rowOff>
    </xdr:to>
    <xdr:cxnSp macro="">
      <xdr:nvCxnSpPr>
        <xdr:cNvPr id="652" name="直線コネクタ 651">
          <a:extLst>
            <a:ext uri="{FF2B5EF4-FFF2-40B4-BE49-F238E27FC236}">
              <a16:creationId xmlns:a16="http://schemas.microsoft.com/office/drawing/2014/main" id="{4BB6D0A4-B0AE-4243-85FA-F29D374ACF5D}"/>
            </a:ext>
          </a:extLst>
        </xdr:cNvPr>
        <xdr:cNvCxnSpPr/>
      </xdr:nvCxnSpPr>
      <xdr:spPr>
        <a:xfrm>
          <a:off x="13144500" y="10959737"/>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79828</xdr:rowOff>
    </xdr:from>
    <xdr:to>
      <xdr:col>72</xdr:col>
      <xdr:colOff>38100</xdr:colOff>
      <xdr:row>64</xdr:row>
      <xdr:rowOff>9978</xdr:rowOff>
    </xdr:to>
    <xdr:sp macro="" textlink="">
      <xdr:nvSpPr>
        <xdr:cNvPr id="653" name="楕円 652">
          <a:extLst>
            <a:ext uri="{FF2B5EF4-FFF2-40B4-BE49-F238E27FC236}">
              <a16:creationId xmlns:a16="http://schemas.microsoft.com/office/drawing/2014/main" id="{4E87DDEA-7774-49DA-9006-0A416697AC4B}"/>
            </a:ext>
          </a:extLst>
        </xdr:cNvPr>
        <xdr:cNvSpPr/>
      </xdr:nvSpPr>
      <xdr:spPr>
        <a:xfrm>
          <a:off x="12299950" y="108811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130628</xdr:rowOff>
    </xdr:from>
    <xdr:to>
      <xdr:col>76</xdr:col>
      <xdr:colOff>114300</xdr:colOff>
      <xdr:row>63</xdr:row>
      <xdr:rowOff>158387</xdr:rowOff>
    </xdr:to>
    <xdr:cxnSp macro="">
      <xdr:nvCxnSpPr>
        <xdr:cNvPr id="654" name="直線コネクタ 653">
          <a:extLst>
            <a:ext uri="{FF2B5EF4-FFF2-40B4-BE49-F238E27FC236}">
              <a16:creationId xmlns:a16="http://schemas.microsoft.com/office/drawing/2014/main" id="{4CE7A665-6F77-4C52-AE0C-83B301BDFDD7}"/>
            </a:ext>
          </a:extLst>
        </xdr:cNvPr>
        <xdr:cNvCxnSpPr/>
      </xdr:nvCxnSpPr>
      <xdr:spPr>
        <a:xfrm>
          <a:off x="12341225" y="10931978"/>
          <a:ext cx="80327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74930</xdr:rowOff>
    </xdr:from>
    <xdr:to>
      <xdr:col>67</xdr:col>
      <xdr:colOff>101600</xdr:colOff>
      <xdr:row>64</xdr:row>
      <xdr:rowOff>5080</xdr:rowOff>
    </xdr:to>
    <xdr:sp macro="" textlink="">
      <xdr:nvSpPr>
        <xdr:cNvPr id="655" name="楕円 654">
          <a:extLst>
            <a:ext uri="{FF2B5EF4-FFF2-40B4-BE49-F238E27FC236}">
              <a16:creationId xmlns:a16="http://schemas.microsoft.com/office/drawing/2014/main" id="{3D04E44C-DEE5-46AE-9585-6924C61B8E54}"/>
            </a:ext>
          </a:extLst>
        </xdr:cNvPr>
        <xdr:cNvSpPr/>
      </xdr:nvSpPr>
      <xdr:spPr>
        <a:xfrm>
          <a:off x="1148715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125730</xdr:rowOff>
    </xdr:from>
    <xdr:to>
      <xdr:col>71</xdr:col>
      <xdr:colOff>177800</xdr:colOff>
      <xdr:row>63</xdr:row>
      <xdr:rowOff>130628</xdr:rowOff>
    </xdr:to>
    <xdr:cxnSp macro="">
      <xdr:nvCxnSpPr>
        <xdr:cNvPr id="656" name="直線コネクタ 655">
          <a:extLst>
            <a:ext uri="{FF2B5EF4-FFF2-40B4-BE49-F238E27FC236}">
              <a16:creationId xmlns:a16="http://schemas.microsoft.com/office/drawing/2014/main" id="{80B63BB4-63B9-4649-8F6D-8256FE1EF6CA}"/>
            </a:ext>
          </a:extLst>
        </xdr:cNvPr>
        <xdr:cNvCxnSpPr/>
      </xdr:nvCxnSpPr>
      <xdr:spPr>
        <a:xfrm>
          <a:off x="11537950" y="10927080"/>
          <a:ext cx="80327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9B854909-F6BF-48AD-9317-5B3D565DD682}"/>
            </a:ext>
          </a:extLst>
        </xdr:cNvPr>
        <xdr:cNvSpPr txBox="1"/>
      </xdr:nvSpPr>
      <xdr:spPr>
        <a:xfrm>
          <a:off x="13742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B186E1AF-CB7E-44EE-AF60-0DF3997DEE30}"/>
            </a:ext>
          </a:extLst>
        </xdr:cNvPr>
        <xdr:cNvSpPr txBox="1"/>
      </xdr:nvSpPr>
      <xdr:spPr>
        <a:xfrm>
          <a:off x="1296099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A594CEF1-5A64-4148-ACC2-DB5AAC38929B}"/>
            </a:ext>
          </a:extLst>
        </xdr:cNvPr>
        <xdr:cNvSpPr txBox="1"/>
      </xdr:nvSpPr>
      <xdr:spPr>
        <a:xfrm>
          <a:off x="121672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51357D8-93FE-43B4-BF57-DED0952C65F9}"/>
            </a:ext>
          </a:extLst>
        </xdr:cNvPr>
        <xdr:cNvSpPr txBox="1"/>
      </xdr:nvSpPr>
      <xdr:spPr>
        <a:xfrm>
          <a:off x="113544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56623</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E523DDCB-48E9-42B5-A354-955A362FF16C}"/>
            </a:ext>
          </a:extLst>
        </xdr:cNvPr>
        <xdr:cNvSpPr txBox="1"/>
      </xdr:nvSpPr>
      <xdr:spPr>
        <a:xfrm>
          <a:off x="13742044" y="1102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28864</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F3B01304-D523-4EFF-B14D-A68A5465CF30}"/>
            </a:ext>
          </a:extLst>
        </xdr:cNvPr>
        <xdr:cNvSpPr txBox="1"/>
      </xdr:nvSpPr>
      <xdr:spPr>
        <a:xfrm>
          <a:off x="12960994"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1105</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2B33E8B-C968-46D2-B711-A716E6903733}"/>
            </a:ext>
          </a:extLst>
        </xdr:cNvPr>
        <xdr:cNvSpPr txBox="1"/>
      </xdr:nvSpPr>
      <xdr:spPr>
        <a:xfrm>
          <a:off x="12167244" y="1097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167657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102A434B-E010-4959-8ACD-FA29C6F30BC5}"/>
            </a:ext>
          </a:extLst>
        </xdr:cNvPr>
        <xdr:cNvSpPr txBox="1"/>
      </xdr:nvSpPr>
      <xdr:spPr>
        <a:xfrm>
          <a:off x="113544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1782942-8CDD-4F70-A22E-8BD120369D69}"/>
            </a:ext>
          </a:extLst>
        </xdr:cNvPr>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2AF21D8-FED2-4C96-B641-2701E9816B9A}"/>
            </a:ext>
          </a:extLst>
        </xdr:cNvPr>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FC1D87D8-32D4-4F88-8D3D-638B92BC2161}"/>
            </a:ext>
          </a:extLst>
        </xdr:cNvPr>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CEAFBAC-281E-4DFF-8502-5088F4DD827A}"/>
            </a:ext>
          </a:extLst>
        </xdr:cNvPr>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83E02D3-BE18-4087-AC00-AAB9FBD1FC99}"/>
            </a:ext>
          </a:extLst>
        </xdr:cNvPr>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1635E4FE-4FA4-439F-8E74-71BACBC6C911}"/>
            </a:ext>
          </a:extLst>
        </xdr:cNvPr>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C209E0E7-16C5-4630-B8EC-D5121C00C79F}"/>
            </a:ext>
          </a:extLst>
        </xdr:cNvPr>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5FE93DED-62BB-495C-B749-316D6FD6AE44}"/>
            </a:ext>
          </a:extLst>
        </xdr:cNvPr>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25B212FA-E3E5-4C13-B42C-74A29B475727}"/>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29F2F6BB-1850-4F7A-85D0-BA5CA876D0F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AC96DDFB-8880-4D52-B3CA-9E663B44013F}"/>
            </a:ext>
          </a:extLst>
        </xdr:cNvPr>
        <xdr:cNvCxnSpPr/>
      </xdr:nvCxnSpPr>
      <xdr:spPr>
        <a:xfrm>
          <a:off x="164592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F86850F8-63DF-4A7A-AE7F-4ED0A94563B5}"/>
            </a:ext>
          </a:extLst>
        </xdr:cNvPr>
        <xdr:cNvSpPr txBox="1"/>
      </xdr:nvSpPr>
      <xdr:spPr>
        <a:xfrm>
          <a:off x="160491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B2AC5FAC-DECB-4C22-8344-9A1A753125A5}"/>
            </a:ext>
          </a:extLst>
        </xdr:cNvPr>
        <xdr:cNvCxnSpPr/>
      </xdr:nvCxnSpPr>
      <xdr:spPr>
        <a:xfrm>
          <a:off x="164592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FD8194E1-48D7-4CFA-B31C-AD5B790EC217}"/>
            </a:ext>
          </a:extLst>
        </xdr:cNvPr>
        <xdr:cNvSpPr txBox="1"/>
      </xdr:nvSpPr>
      <xdr:spPr>
        <a:xfrm>
          <a:off x="1604917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2622CA60-1C48-4FCD-8C5C-570AE0BEDD2E}"/>
            </a:ext>
          </a:extLst>
        </xdr:cNvPr>
        <xdr:cNvCxnSpPr/>
      </xdr:nvCxnSpPr>
      <xdr:spPr>
        <a:xfrm>
          <a:off x="164592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68DBBB2E-7059-4D66-B1F6-550BA6A2BC68}"/>
            </a:ext>
          </a:extLst>
        </xdr:cNvPr>
        <xdr:cNvSpPr txBox="1"/>
      </xdr:nvSpPr>
      <xdr:spPr>
        <a:xfrm>
          <a:off x="1604917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AC924CD-EBC7-40F1-8B64-1285F77FD9B4}"/>
            </a:ext>
          </a:extLst>
        </xdr:cNvPr>
        <xdr:cNvCxnSpPr/>
      </xdr:nvCxnSpPr>
      <xdr:spPr>
        <a:xfrm>
          <a:off x="164592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1F92D6E6-D2FC-415B-ABD6-C4DE376E361E}"/>
            </a:ext>
          </a:extLst>
        </xdr:cNvPr>
        <xdr:cNvSpPr txBox="1"/>
      </xdr:nvSpPr>
      <xdr:spPr>
        <a:xfrm>
          <a:off x="1604917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BE2A62BF-7192-4C95-AF4E-2158230E56B1}"/>
            </a:ext>
          </a:extLst>
        </xdr:cNvPr>
        <xdr:cNvCxnSpPr/>
      </xdr:nvCxnSpPr>
      <xdr:spPr>
        <a:xfrm>
          <a:off x="164592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988D1EAD-6A2A-40E1-A7C9-053D36285122}"/>
            </a:ext>
          </a:extLst>
        </xdr:cNvPr>
        <xdr:cNvSpPr txBox="1"/>
      </xdr:nvSpPr>
      <xdr:spPr>
        <a:xfrm>
          <a:off x="1604917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B95CC244-0BEA-469F-8A70-529AC69242F1}"/>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340ED49-427A-46FE-BBBD-353A2FE752FD}"/>
            </a:ext>
          </a:extLst>
        </xdr:cNvPr>
        <xdr:cNvSpPr txBox="1"/>
      </xdr:nvSpPr>
      <xdr:spPr>
        <a:xfrm>
          <a:off x="160491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E75A522F-FF5E-4CCC-A37E-D11500BFD4FE}"/>
            </a:ext>
          </a:extLst>
        </xdr:cNvPr>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D1EA7BB5-D9B3-4F55-A4FB-D0E37E7DA1B0}"/>
            </a:ext>
          </a:extLst>
        </xdr:cNvPr>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2D15CE90-54BF-47AB-AF1E-C847A48C2B63}"/>
            </a:ext>
          </a:extLst>
        </xdr:cNvPr>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8C648C8-114D-47D5-B810-FF3DFAEE1B1B}"/>
            </a:ext>
          </a:extLst>
        </xdr:cNvPr>
        <xdr:cNvCxnSpPr/>
      </xdr:nvCxnSpPr>
      <xdr:spPr>
        <a:xfrm flipV="1">
          <a:off x="199510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8E979FF8-29E3-49F9-AD27-89A3A545816A}"/>
            </a:ext>
          </a:extLst>
        </xdr:cNvPr>
        <xdr:cNvSpPr txBox="1"/>
      </xdr:nvSpPr>
      <xdr:spPr>
        <a:xfrm>
          <a:off x="199898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988B610D-2CE8-406E-B3D7-08BF2995DE44}"/>
            </a:ext>
          </a:extLst>
        </xdr:cNvPr>
        <xdr:cNvCxnSpPr/>
      </xdr:nvCxnSpPr>
      <xdr:spPr>
        <a:xfrm>
          <a:off x="19881850" y="11081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DEF6A266-374A-4DE1-A8F8-A61EFE0AE2EA}"/>
            </a:ext>
          </a:extLst>
        </xdr:cNvPr>
        <xdr:cNvSpPr txBox="1"/>
      </xdr:nvSpPr>
      <xdr:spPr>
        <a:xfrm>
          <a:off x="199898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1B7B81B-EB2C-4BBE-A5CF-1311437EED6B}"/>
            </a:ext>
          </a:extLst>
        </xdr:cNvPr>
        <xdr:cNvCxnSpPr/>
      </xdr:nvCxnSpPr>
      <xdr:spPr>
        <a:xfrm>
          <a:off x="19881850" y="960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79DC56FE-EA73-465B-A242-0207821BF034}"/>
            </a:ext>
          </a:extLst>
        </xdr:cNvPr>
        <xdr:cNvSpPr txBox="1"/>
      </xdr:nvSpPr>
      <xdr:spPr>
        <a:xfrm>
          <a:off x="199898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FE1D43D5-841B-4A7F-AA97-D74B943EC340}"/>
            </a:ext>
          </a:extLst>
        </xdr:cNvPr>
        <xdr:cNvSpPr/>
      </xdr:nvSpPr>
      <xdr:spPr>
        <a:xfrm>
          <a:off x="199009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F4AC514E-470A-4D1C-B76C-AB83D710C6DA}"/>
            </a:ext>
          </a:extLst>
        </xdr:cNvPr>
        <xdr:cNvSpPr/>
      </xdr:nvSpPr>
      <xdr:spPr>
        <a:xfrm>
          <a:off x="19157950" y="10606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2E0AAE68-8920-43F7-8CBA-A9F71EC5E382}"/>
            </a:ext>
          </a:extLst>
        </xdr:cNvPr>
        <xdr:cNvSpPr/>
      </xdr:nvSpPr>
      <xdr:spPr>
        <a:xfrm>
          <a:off x="1834515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AC1BD946-8592-4118-9737-CFBA63B64A66}"/>
            </a:ext>
          </a:extLst>
        </xdr:cNvPr>
        <xdr:cNvSpPr/>
      </xdr:nvSpPr>
      <xdr:spPr>
        <a:xfrm>
          <a:off x="175514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0F5A11AA-93ED-4175-85C2-A7207F9CA697}"/>
            </a:ext>
          </a:extLst>
        </xdr:cNvPr>
        <xdr:cNvSpPr/>
      </xdr:nvSpPr>
      <xdr:spPr>
        <a:xfrm>
          <a:off x="16757650" y="105954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DCCC326-F170-4FCE-85DF-8A8F9D612ADA}"/>
            </a:ext>
          </a:extLst>
        </xdr:cNvPr>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3E08502-4F1E-4395-8387-62DF9A4A6F43}"/>
            </a:ext>
          </a:extLst>
        </xdr:cNvPr>
        <xdr:cNvSpPr txBox="1"/>
      </xdr:nvSpPr>
      <xdr:spPr>
        <a:xfrm>
          <a:off x="1902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A03BCA0-32B0-4D96-8AFA-D0803EA9A0DB}"/>
            </a:ext>
          </a:extLst>
        </xdr:cNvPr>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40ED05F-0A09-4FAB-A785-F23D0DE7010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9A6B95F-9B10-4C81-A79E-614EA1F763BE}"/>
            </a:ext>
          </a:extLst>
        </xdr:cNvPr>
        <xdr:cNvSpPr txBox="1"/>
      </xdr:nvSpPr>
      <xdr:spPr>
        <a:xfrm>
          <a:off x="166274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66222</xdr:rowOff>
    </xdr:from>
    <xdr:to>
      <xdr:col>116</xdr:col>
      <xdr:colOff>114300</xdr:colOff>
      <xdr:row>63</xdr:row>
      <xdr:rowOff>167822</xdr:rowOff>
    </xdr:to>
    <xdr:sp macro="" textlink="">
      <xdr:nvSpPr>
        <xdr:cNvPr id="706" name="楕円 705">
          <a:extLst>
            <a:ext uri="{FF2B5EF4-FFF2-40B4-BE49-F238E27FC236}">
              <a16:creationId xmlns:a16="http://schemas.microsoft.com/office/drawing/2014/main" id="{FFAAA4DD-8951-40F3-AB8B-5D98EE2CE083}"/>
            </a:ext>
          </a:extLst>
        </xdr:cNvPr>
        <xdr:cNvSpPr/>
      </xdr:nvSpPr>
      <xdr:spPr>
        <a:xfrm>
          <a:off x="199009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44649</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31934D7D-B7C6-450F-9F57-68203922F608}"/>
            </a:ext>
          </a:extLst>
        </xdr:cNvPr>
        <xdr:cNvSpPr txBox="1"/>
      </xdr:nvSpPr>
      <xdr:spPr>
        <a:xfrm>
          <a:off x="19989800" y="108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708" name="楕円 707">
          <a:extLst>
            <a:ext uri="{FF2B5EF4-FFF2-40B4-BE49-F238E27FC236}">
              <a16:creationId xmlns:a16="http://schemas.microsoft.com/office/drawing/2014/main" id="{2756ACCA-EAFA-4E54-A99A-81C5F593DC8A}"/>
            </a:ext>
          </a:extLst>
        </xdr:cNvPr>
        <xdr:cNvSpPr/>
      </xdr:nvSpPr>
      <xdr:spPr>
        <a:xfrm>
          <a:off x="19157950" y="10867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117022</xdr:rowOff>
    </xdr:from>
    <xdr:to>
      <xdr:col>116</xdr:col>
      <xdr:colOff>63500</xdr:colOff>
      <xdr:row>63</xdr:row>
      <xdr:rowOff>117022</xdr:rowOff>
    </xdr:to>
    <xdr:cxnSp macro="">
      <xdr:nvCxnSpPr>
        <xdr:cNvPr id="709" name="直線コネクタ 708">
          <a:extLst>
            <a:ext uri="{FF2B5EF4-FFF2-40B4-BE49-F238E27FC236}">
              <a16:creationId xmlns:a16="http://schemas.microsoft.com/office/drawing/2014/main" id="{9D800D09-37DF-47EE-9F78-9EC2B4546489}"/>
            </a:ext>
          </a:extLst>
        </xdr:cNvPr>
        <xdr:cNvCxnSpPr/>
      </xdr:nvCxnSpPr>
      <xdr:spPr>
        <a:xfrm>
          <a:off x="19199225" y="1091837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66222</xdr:rowOff>
    </xdr:from>
    <xdr:to>
      <xdr:col>107</xdr:col>
      <xdr:colOff>101600</xdr:colOff>
      <xdr:row>63</xdr:row>
      <xdr:rowOff>167822</xdr:rowOff>
    </xdr:to>
    <xdr:sp macro="" textlink="">
      <xdr:nvSpPr>
        <xdr:cNvPr id="710" name="楕円 709">
          <a:extLst>
            <a:ext uri="{FF2B5EF4-FFF2-40B4-BE49-F238E27FC236}">
              <a16:creationId xmlns:a16="http://schemas.microsoft.com/office/drawing/2014/main" id="{7299F2D8-F008-48A5-9226-D75E8CBAC666}"/>
            </a:ext>
          </a:extLst>
        </xdr:cNvPr>
        <xdr:cNvSpPr/>
      </xdr:nvSpPr>
      <xdr:spPr>
        <a:xfrm>
          <a:off x="1834515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117022</xdr:rowOff>
    </xdr:to>
    <xdr:cxnSp macro="">
      <xdr:nvCxnSpPr>
        <xdr:cNvPr id="711" name="直線コネクタ 710">
          <a:extLst>
            <a:ext uri="{FF2B5EF4-FFF2-40B4-BE49-F238E27FC236}">
              <a16:creationId xmlns:a16="http://schemas.microsoft.com/office/drawing/2014/main" id="{C4DD05CA-09AA-445E-A577-8C3EB75A5EF1}"/>
            </a:ext>
          </a:extLst>
        </xdr:cNvPr>
        <xdr:cNvCxnSpPr/>
      </xdr:nvCxnSpPr>
      <xdr:spPr>
        <a:xfrm>
          <a:off x="18395950" y="10918372"/>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77107</xdr:rowOff>
    </xdr:from>
    <xdr:to>
      <xdr:col>102</xdr:col>
      <xdr:colOff>165100</xdr:colOff>
      <xdr:row>64</xdr:row>
      <xdr:rowOff>7257</xdr:rowOff>
    </xdr:to>
    <xdr:sp macro="" textlink="">
      <xdr:nvSpPr>
        <xdr:cNvPr id="712" name="楕円 711">
          <a:extLst>
            <a:ext uri="{FF2B5EF4-FFF2-40B4-BE49-F238E27FC236}">
              <a16:creationId xmlns:a16="http://schemas.microsoft.com/office/drawing/2014/main" id="{1EEDC7EF-EAA1-41D5-9B1C-E0ED6B5545C3}"/>
            </a:ext>
          </a:extLst>
        </xdr:cNvPr>
        <xdr:cNvSpPr/>
      </xdr:nvSpPr>
      <xdr:spPr>
        <a:xfrm>
          <a:off x="175514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117022</xdr:rowOff>
    </xdr:from>
    <xdr:to>
      <xdr:col>107</xdr:col>
      <xdr:colOff>50800</xdr:colOff>
      <xdr:row>63</xdr:row>
      <xdr:rowOff>127907</xdr:rowOff>
    </xdr:to>
    <xdr:cxnSp macro="">
      <xdr:nvCxnSpPr>
        <xdr:cNvPr id="713" name="直線コネクタ 712">
          <a:extLst>
            <a:ext uri="{FF2B5EF4-FFF2-40B4-BE49-F238E27FC236}">
              <a16:creationId xmlns:a16="http://schemas.microsoft.com/office/drawing/2014/main" id="{AE632027-DB92-456D-8480-07D9485CE329}"/>
            </a:ext>
          </a:extLst>
        </xdr:cNvPr>
        <xdr:cNvCxnSpPr/>
      </xdr:nvCxnSpPr>
      <xdr:spPr>
        <a:xfrm flipV="1">
          <a:off x="17602200" y="10918372"/>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77107</xdr:rowOff>
    </xdr:from>
    <xdr:to>
      <xdr:col>98</xdr:col>
      <xdr:colOff>38100</xdr:colOff>
      <xdr:row>64</xdr:row>
      <xdr:rowOff>7257</xdr:rowOff>
    </xdr:to>
    <xdr:sp macro="" textlink="">
      <xdr:nvSpPr>
        <xdr:cNvPr id="714" name="楕円 713">
          <a:extLst>
            <a:ext uri="{FF2B5EF4-FFF2-40B4-BE49-F238E27FC236}">
              <a16:creationId xmlns:a16="http://schemas.microsoft.com/office/drawing/2014/main" id="{A13FC5E4-1A1F-4457-AF5B-0710CE63511A}"/>
            </a:ext>
          </a:extLst>
        </xdr:cNvPr>
        <xdr:cNvSpPr/>
      </xdr:nvSpPr>
      <xdr:spPr>
        <a:xfrm>
          <a:off x="16757650" y="108784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127907</xdr:rowOff>
    </xdr:from>
    <xdr:to>
      <xdr:col>102</xdr:col>
      <xdr:colOff>114300</xdr:colOff>
      <xdr:row>63</xdr:row>
      <xdr:rowOff>127907</xdr:rowOff>
    </xdr:to>
    <xdr:cxnSp macro="">
      <xdr:nvCxnSpPr>
        <xdr:cNvPr id="715" name="直線コネクタ 714">
          <a:extLst>
            <a:ext uri="{FF2B5EF4-FFF2-40B4-BE49-F238E27FC236}">
              <a16:creationId xmlns:a16="http://schemas.microsoft.com/office/drawing/2014/main" id="{E3FA8F6C-176E-4733-A593-BBB2BED16F96}"/>
            </a:ext>
          </a:extLst>
        </xdr:cNvPr>
        <xdr:cNvCxnSpPr/>
      </xdr:nvCxnSpPr>
      <xdr:spPr>
        <a:xfrm>
          <a:off x="16798925" y="10929257"/>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536B6E3B-0B40-4FFB-9C4A-45E3F29F0B9D}"/>
            </a:ext>
          </a:extLst>
        </xdr:cNvPr>
        <xdr:cNvSpPr txBox="1"/>
      </xdr:nvSpPr>
      <xdr:spPr>
        <a:xfrm>
          <a:off x="189802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C3694766-09A1-42DB-9D83-A0252061563E}"/>
            </a:ext>
          </a:extLst>
        </xdr:cNvPr>
        <xdr:cNvSpPr txBox="1"/>
      </xdr:nvSpPr>
      <xdr:spPr>
        <a:xfrm>
          <a:off x="181801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796F1A37-AC20-4B57-92A6-F73CA61EBC4F}"/>
            </a:ext>
          </a:extLst>
        </xdr:cNvPr>
        <xdr:cNvSpPr txBox="1"/>
      </xdr:nvSpPr>
      <xdr:spPr>
        <a:xfrm>
          <a:off x="1738637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F9B7DC2A-38FE-4CB3-A7C8-AF5B1FF98E37}"/>
            </a:ext>
          </a:extLst>
        </xdr:cNvPr>
        <xdr:cNvSpPr txBox="1"/>
      </xdr:nvSpPr>
      <xdr:spPr>
        <a:xfrm>
          <a:off x="165926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158949</xdr:rowOff>
    </xdr:from>
    <xdr:ext cx="469744" cy="259045"/>
    <xdr:sp macro="" textlink="">
      <xdr:nvSpPr>
        <xdr:cNvPr id="720" name="n_1mainValue【保健センター・保健所】&#10;一人当たり面積">
          <a:extLst>
            <a:ext uri="{FF2B5EF4-FFF2-40B4-BE49-F238E27FC236}">
              <a16:creationId xmlns:a16="http://schemas.microsoft.com/office/drawing/2014/main" id="{F621150D-0FF6-4217-BC28-7C487424A458}"/>
            </a:ext>
          </a:extLst>
        </xdr:cNvPr>
        <xdr:cNvSpPr txBox="1"/>
      </xdr:nvSpPr>
      <xdr:spPr>
        <a:xfrm>
          <a:off x="189802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158949</xdr:rowOff>
    </xdr:from>
    <xdr:ext cx="469744" cy="259045"/>
    <xdr:sp macro="" textlink="">
      <xdr:nvSpPr>
        <xdr:cNvPr id="721" name="n_2mainValue【保健センター・保健所】&#10;一人当たり面積">
          <a:extLst>
            <a:ext uri="{FF2B5EF4-FFF2-40B4-BE49-F238E27FC236}">
              <a16:creationId xmlns:a16="http://schemas.microsoft.com/office/drawing/2014/main" id="{9A6FC91A-12B4-4A46-8A47-6C7FE78F8157}"/>
            </a:ext>
          </a:extLst>
        </xdr:cNvPr>
        <xdr:cNvSpPr txBox="1"/>
      </xdr:nvSpPr>
      <xdr:spPr>
        <a:xfrm>
          <a:off x="181801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169834</xdr:rowOff>
    </xdr:from>
    <xdr:ext cx="469744" cy="259045"/>
    <xdr:sp macro="" textlink="">
      <xdr:nvSpPr>
        <xdr:cNvPr id="722" name="n_3mainValue【保健センター・保健所】&#10;一人当たり面積">
          <a:extLst>
            <a:ext uri="{FF2B5EF4-FFF2-40B4-BE49-F238E27FC236}">
              <a16:creationId xmlns:a16="http://schemas.microsoft.com/office/drawing/2014/main" id="{95B6D3A4-A435-49E3-B860-29B15DFD2E49}"/>
            </a:ext>
          </a:extLst>
        </xdr:cNvPr>
        <xdr:cNvSpPr txBox="1"/>
      </xdr:nvSpPr>
      <xdr:spPr>
        <a:xfrm>
          <a:off x="1738637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169834</xdr:rowOff>
    </xdr:from>
    <xdr:ext cx="469744" cy="259045"/>
    <xdr:sp macro="" textlink="">
      <xdr:nvSpPr>
        <xdr:cNvPr id="723" name="n_4mainValue【保健センター・保健所】&#10;一人当たり面積">
          <a:extLst>
            <a:ext uri="{FF2B5EF4-FFF2-40B4-BE49-F238E27FC236}">
              <a16:creationId xmlns:a16="http://schemas.microsoft.com/office/drawing/2014/main" id="{574F6FDF-F125-4FD5-AE3E-19452D9A1876}"/>
            </a:ext>
          </a:extLst>
        </xdr:cNvPr>
        <xdr:cNvSpPr txBox="1"/>
      </xdr:nvSpPr>
      <xdr:spPr>
        <a:xfrm>
          <a:off x="165926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A95A9111-73C6-4C76-B859-EBB83B8F7FA2}"/>
            </a:ext>
          </a:extLst>
        </xdr:cNvPr>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4CD6F46-C9B2-4E52-B6F0-DBB0FA575705}"/>
            </a:ext>
          </a:extLst>
        </xdr:cNvPr>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F744ED1A-7791-440E-B0FD-632D5F2BC3F5}"/>
            </a:ext>
          </a:extLst>
        </xdr:cNvPr>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FF66E437-65D3-4DEC-9B1E-A5A402F37496}"/>
            </a:ext>
          </a:extLst>
        </xdr:cNvPr>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4576EBC-C510-403E-BE8E-B675A14DFB67}"/>
            </a:ext>
          </a:extLst>
        </xdr:cNvPr>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A1964DB-DD5C-4FDC-9586-5C213E9B3D10}"/>
            </a:ext>
          </a:extLst>
        </xdr:cNvPr>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2746E3C3-55D9-4E1C-9563-0157AEEEA86B}"/>
            </a:ext>
          </a:extLst>
        </xdr:cNvPr>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A7CA6E2-0C4A-462A-B072-E90BD2344CD1}"/>
            </a:ext>
          </a:extLst>
        </xdr:cNvPr>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1ADBF115-0F34-4EAD-9C91-CD9D9616313D}"/>
            </a:ext>
          </a:extLst>
        </xdr:cNvPr>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6B2CAF8C-716C-4C3A-96DE-8D1B175DB301}"/>
            </a:ext>
          </a:extLst>
        </xdr:cNvPr>
        <xdr:cNvCxnSpPr/>
      </xdr:nvCxnSpPr>
      <xdr:spPr>
        <a:xfrm>
          <a:off x="11207750" y="1524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A7F3B14C-D4BE-4B76-8B74-A2E7604D021E}"/>
            </a:ext>
          </a:extLst>
        </xdr:cNvPr>
        <xdr:cNvSpPr txBox="1"/>
      </xdr:nvSpPr>
      <xdr:spPr>
        <a:xfrm>
          <a:off x="107977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B66DA50A-03A7-4D27-AF34-8F6EAF28EECD}"/>
            </a:ext>
          </a:extLst>
        </xdr:cNvPr>
        <xdr:cNvCxnSpPr/>
      </xdr:nvCxnSpPr>
      <xdr:spPr>
        <a:xfrm>
          <a:off x="11207750" y="1485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672CBD7F-ABBD-46F9-8D78-7D49BA98704B}"/>
            </a:ext>
          </a:extLst>
        </xdr:cNvPr>
        <xdr:cNvSpPr txBox="1"/>
      </xdr:nvSpPr>
      <xdr:spPr>
        <a:xfrm>
          <a:off x="107977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AEEDB96A-68B8-4A55-A92D-10C41621E5F9}"/>
            </a:ext>
          </a:extLst>
        </xdr:cNvPr>
        <xdr:cNvCxnSpPr/>
      </xdr:nvCxnSpPr>
      <xdr:spPr>
        <a:xfrm>
          <a:off x="11207750" y="1447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A89A4885-2F8A-47AA-A62A-E562ACDBFB36}"/>
            </a:ext>
          </a:extLst>
        </xdr:cNvPr>
        <xdr:cNvSpPr txBox="1"/>
      </xdr:nvSpPr>
      <xdr:spPr>
        <a:xfrm>
          <a:off x="108427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F4160E77-405C-45C4-AFD2-1485011201D5}"/>
            </a:ext>
          </a:extLst>
        </xdr:cNvPr>
        <xdr:cNvCxnSpPr/>
      </xdr:nvCxnSpPr>
      <xdr:spPr>
        <a:xfrm>
          <a:off x="11207750" y="1409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75849F5D-4B4E-4875-82ED-BA0E638DEB03}"/>
            </a:ext>
          </a:extLst>
        </xdr:cNvPr>
        <xdr:cNvSpPr txBox="1"/>
      </xdr:nvSpPr>
      <xdr:spPr>
        <a:xfrm>
          <a:off x="108427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5EC85ADE-DB2E-4310-9ABB-7DFBDE2244A0}"/>
            </a:ext>
          </a:extLst>
        </xdr:cNvPr>
        <xdr:cNvCxnSpPr/>
      </xdr:nvCxnSpPr>
      <xdr:spPr>
        <a:xfrm>
          <a:off x="11207750" y="1371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5D99166E-C8C1-4925-B214-61CFFA55B634}"/>
            </a:ext>
          </a:extLst>
        </xdr:cNvPr>
        <xdr:cNvSpPr txBox="1"/>
      </xdr:nvSpPr>
      <xdr:spPr>
        <a:xfrm>
          <a:off x="108427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EA237AD8-52C7-4C59-A111-4B2AD4BB0006}"/>
            </a:ext>
          </a:extLst>
        </xdr:cNvPr>
        <xdr:cNvCxnSpPr/>
      </xdr:nvCxnSpPr>
      <xdr:spPr>
        <a:xfrm>
          <a:off x="11207750" y="1333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BE46D0FC-1945-4AB4-83D8-AABB650FBB1C}"/>
            </a:ext>
          </a:extLst>
        </xdr:cNvPr>
        <xdr:cNvSpPr txBox="1"/>
      </xdr:nvSpPr>
      <xdr:spPr>
        <a:xfrm>
          <a:off x="1084279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DD8C3A4-821F-47EB-8FD1-39E103792D34}"/>
            </a:ext>
          </a:extLst>
        </xdr:cNvPr>
        <xdr:cNvCxnSpPr/>
      </xdr:nvCxnSpPr>
      <xdr:spPr>
        <a:xfrm>
          <a:off x="11207750"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F885AAAF-DCB0-474E-84C6-1974A4051A3B}"/>
            </a:ext>
          </a:extLst>
        </xdr:cNvPr>
        <xdr:cNvSpPr txBox="1"/>
      </xdr:nvSpPr>
      <xdr:spPr>
        <a:xfrm>
          <a:off x="10906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A55A6147-BADD-4A1A-B618-C0480D5898BB}"/>
            </a:ext>
          </a:extLst>
        </xdr:cNvPr>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8CA5E1CE-C41B-45AF-A29C-8B41C238D250}"/>
            </a:ext>
          </a:extLst>
        </xdr:cNvPr>
        <xdr:cNvCxnSpPr/>
      </xdr:nvCxnSpPr>
      <xdr:spPr>
        <a:xfrm flipV="1">
          <a:off x="1469961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9FAD1DD9-7330-4544-8A59-4B265E0D40C2}"/>
            </a:ext>
          </a:extLst>
        </xdr:cNvPr>
        <xdr:cNvSpPr txBox="1"/>
      </xdr:nvSpPr>
      <xdr:spPr>
        <a:xfrm>
          <a:off x="1473835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7230F0F4-72C9-408D-8C5A-19F7771489B7}"/>
            </a:ext>
          </a:extLst>
        </xdr:cNvPr>
        <xdr:cNvCxnSpPr/>
      </xdr:nvCxnSpPr>
      <xdr:spPr>
        <a:xfrm>
          <a:off x="14611350" y="14828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46F52561-D5E6-47DB-9499-168D7A8612D7}"/>
            </a:ext>
          </a:extLst>
        </xdr:cNvPr>
        <xdr:cNvSpPr txBox="1"/>
      </xdr:nvSpPr>
      <xdr:spPr>
        <a:xfrm>
          <a:off x="1473835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A8FCB64F-8150-45E8-972F-59F8AC3E2C9B}"/>
            </a:ext>
          </a:extLst>
        </xdr:cNvPr>
        <xdr:cNvCxnSpPr/>
      </xdr:nvCxnSpPr>
      <xdr:spPr>
        <a:xfrm>
          <a:off x="14611350" y="13432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685A8B36-0DD2-4E6C-BBB1-9FA4413A27C0}"/>
            </a:ext>
          </a:extLst>
        </xdr:cNvPr>
        <xdr:cNvSpPr txBox="1"/>
      </xdr:nvSpPr>
      <xdr:spPr>
        <a:xfrm>
          <a:off x="1473835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8444995E-ADF1-4B4F-B334-C8A1F85969AF}"/>
            </a:ext>
          </a:extLst>
        </xdr:cNvPr>
        <xdr:cNvSpPr/>
      </xdr:nvSpPr>
      <xdr:spPr>
        <a:xfrm>
          <a:off x="14649450" y="1413192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3BADC3A1-D1B3-4C6A-8D85-098009699CD9}"/>
            </a:ext>
          </a:extLst>
        </xdr:cNvPr>
        <xdr:cNvSpPr/>
      </xdr:nvSpPr>
      <xdr:spPr>
        <a:xfrm>
          <a:off x="1388745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B2FFC301-AA47-4988-A18D-0250065F51AD}"/>
            </a:ext>
          </a:extLst>
        </xdr:cNvPr>
        <xdr:cNvSpPr/>
      </xdr:nvSpPr>
      <xdr:spPr>
        <a:xfrm>
          <a:off x="13093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DE21520F-22CD-4DFA-9F1B-5E76471B5E05}"/>
            </a:ext>
          </a:extLst>
        </xdr:cNvPr>
        <xdr:cNvSpPr/>
      </xdr:nvSpPr>
      <xdr:spPr>
        <a:xfrm>
          <a:off x="12299950" y="14063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A90CF4AE-2E8B-409F-9AF1-823E0277422D}"/>
            </a:ext>
          </a:extLst>
        </xdr:cNvPr>
        <xdr:cNvSpPr/>
      </xdr:nvSpPr>
      <xdr:spPr>
        <a:xfrm>
          <a:off x="1148715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1C595DB-2C3A-4070-B3A3-2529B477BE97}"/>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3E8E078-03BA-4B04-99BF-348558601723}"/>
            </a:ext>
          </a:extLst>
        </xdr:cNvPr>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F3D0C38-5A5D-4AA7-8D9E-BA79F6EC9A0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D0BE02F-AEFC-426B-B558-B25615AB1B7B}"/>
            </a:ext>
          </a:extLst>
        </xdr:cNvPr>
        <xdr:cNvSpPr txBox="1"/>
      </xdr:nvSpPr>
      <xdr:spPr>
        <a:xfrm>
          <a:off x="12169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1D873CC-281E-46B8-897A-C10308EA4E5F}"/>
            </a:ext>
          </a:extLst>
        </xdr:cNvPr>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764" name="楕円 763">
          <a:extLst>
            <a:ext uri="{FF2B5EF4-FFF2-40B4-BE49-F238E27FC236}">
              <a16:creationId xmlns:a16="http://schemas.microsoft.com/office/drawing/2014/main" id="{8742897A-7BFF-4DDB-9112-3D1DC680FA86}"/>
            </a:ext>
          </a:extLst>
        </xdr:cNvPr>
        <xdr:cNvSpPr/>
      </xdr:nvSpPr>
      <xdr:spPr>
        <a:xfrm>
          <a:off x="14649450" y="142633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29B90CDB-72B8-4EC7-8ECA-6A5FE1BF664D}"/>
            </a:ext>
          </a:extLst>
        </xdr:cNvPr>
        <xdr:cNvSpPr txBox="1"/>
      </xdr:nvSpPr>
      <xdr:spPr>
        <a:xfrm>
          <a:off x="1473835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766" name="楕円 765">
          <a:extLst>
            <a:ext uri="{FF2B5EF4-FFF2-40B4-BE49-F238E27FC236}">
              <a16:creationId xmlns:a16="http://schemas.microsoft.com/office/drawing/2014/main" id="{2CDF4464-0ABA-4A35-94C5-C34EEB5DE0D3}"/>
            </a:ext>
          </a:extLst>
        </xdr:cNvPr>
        <xdr:cNvSpPr/>
      </xdr:nvSpPr>
      <xdr:spPr>
        <a:xfrm>
          <a:off x="1388745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83820</xdr:rowOff>
    </xdr:to>
    <xdr:cxnSp macro="">
      <xdr:nvCxnSpPr>
        <xdr:cNvPr id="767" name="直線コネクタ 766">
          <a:extLst>
            <a:ext uri="{FF2B5EF4-FFF2-40B4-BE49-F238E27FC236}">
              <a16:creationId xmlns:a16="http://schemas.microsoft.com/office/drawing/2014/main" id="{02E33C5C-D665-435B-9AC7-DCF1BDA3D4C3}"/>
            </a:ext>
          </a:extLst>
        </xdr:cNvPr>
        <xdr:cNvCxnSpPr/>
      </xdr:nvCxnSpPr>
      <xdr:spPr>
        <a:xfrm>
          <a:off x="13938250" y="1429512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153036</xdr:rowOff>
    </xdr:from>
    <xdr:to>
      <xdr:col>76</xdr:col>
      <xdr:colOff>165100</xdr:colOff>
      <xdr:row>83</xdr:row>
      <xdr:rowOff>83186</xdr:rowOff>
    </xdr:to>
    <xdr:sp macro="" textlink="">
      <xdr:nvSpPr>
        <xdr:cNvPr id="768" name="楕円 767">
          <a:extLst>
            <a:ext uri="{FF2B5EF4-FFF2-40B4-BE49-F238E27FC236}">
              <a16:creationId xmlns:a16="http://schemas.microsoft.com/office/drawing/2014/main" id="{B9BA429F-8F5B-4DB0-BE12-224731657682}"/>
            </a:ext>
          </a:extLst>
        </xdr:cNvPr>
        <xdr:cNvSpPr/>
      </xdr:nvSpPr>
      <xdr:spPr>
        <a:xfrm>
          <a:off x="13093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32386</xdr:rowOff>
    </xdr:from>
    <xdr:to>
      <xdr:col>81</xdr:col>
      <xdr:colOff>50800</xdr:colOff>
      <xdr:row>83</xdr:row>
      <xdr:rowOff>64770</xdr:rowOff>
    </xdr:to>
    <xdr:cxnSp macro="">
      <xdr:nvCxnSpPr>
        <xdr:cNvPr id="769" name="直線コネクタ 768">
          <a:extLst>
            <a:ext uri="{FF2B5EF4-FFF2-40B4-BE49-F238E27FC236}">
              <a16:creationId xmlns:a16="http://schemas.microsoft.com/office/drawing/2014/main" id="{1EDA925A-AE72-49BD-A9D6-2FE25430F140}"/>
            </a:ext>
          </a:extLst>
        </xdr:cNvPr>
        <xdr:cNvCxnSpPr/>
      </xdr:nvCxnSpPr>
      <xdr:spPr>
        <a:xfrm>
          <a:off x="13144500" y="14262736"/>
          <a:ext cx="7937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133986</xdr:rowOff>
    </xdr:from>
    <xdr:to>
      <xdr:col>72</xdr:col>
      <xdr:colOff>38100</xdr:colOff>
      <xdr:row>83</xdr:row>
      <xdr:rowOff>64136</xdr:rowOff>
    </xdr:to>
    <xdr:sp macro="" textlink="">
      <xdr:nvSpPr>
        <xdr:cNvPr id="770" name="楕円 769">
          <a:extLst>
            <a:ext uri="{FF2B5EF4-FFF2-40B4-BE49-F238E27FC236}">
              <a16:creationId xmlns:a16="http://schemas.microsoft.com/office/drawing/2014/main" id="{CB458326-A471-4862-95F9-66EBE799D780}"/>
            </a:ext>
          </a:extLst>
        </xdr:cNvPr>
        <xdr:cNvSpPr/>
      </xdr:nvSpPr>
      <xdr:spPr>
        <a:xfrm>
          <a:off x="12299950" y="14192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13336</xdr:rowOff>
    </xdr:from>
    <xdr:to>
      <xdr:col>76</xdr:col>
      <xdr:colOff>114300</xdr:colOff>
      <xdr:row>83</xdr:row>
      <xdr:rowOff>32386</xdr:rowOff>
    </xdr:to>
    <xdr:cxnSp macro="">
      <xdr:nvCxnSpPr>
        <xdr:cNvPr id="771" name="直線コネクタ 770">
          <a:extLst>
            <a:ext uri="{FF2B5EF4-FFF2-40B4-BE49-F238E27FC236}">
              <a16:creationId xmlns:a16="http://schemas.microsoft.com/office/drawing/2014/main" id="{E65E70D7-2DDB-4909-A50B-A8334584086D}"/>
            </a:ext>
          </a:extLst>
        </xdr:cNvPr>
        <xdr:cNvCxnSpPr/>
      </xdr:nvCxnSpPr>
      <xdr:spPr>
        <a:xfrm>
          <a:off x="12341225" y="14243686"/>
          <a:ext cx="8032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105411</xdr:rowOff>
    </xdr:from>
    <xdr:to>
      <xdr:col>67</xdr:col>
      <xdr:colOff>101600</xdr:colOff>
      <xdr:row>83</xdr:row>
      <xdr:rowOff>35561</xdr:rowOff>
    </xdr:to>
    <xdr:sp macro="" textlink="">
      <xdr:nvSpPr>
        <xdr:cNvPr id="772" name="楕円 771">
          <a:extLst>
            <a:ext uri="{FF2B5EF4-FFF2-40B4-BE49-F238E27FC236}">
              <a16:creationId xmlns:a16="http://schemas.microsoft.com/office/drawing/2014/main" id="{CB14C97E-9CDD-479B-B26A-82E4EB479434}"/>
            </a:ext>
          </a:extLst>
        </xdr:cNvPr>
        <xdr:cNvSpPr/>
      </xdr:nvSpPr>
      <xdr:spPr>
        <a:xfrm>
          <a:off x="1148715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156211</xdr:rowOff>
    </xdr:from>
    <xdr:to>
      <xdr:col>71</xdr:col>
      <xdr:colOff>177800</xdr:colOff>
      <xdr:row>83</xdr:row>
      <xdr:rowOff>13336</xdr:rowOff>
    </xdr:to>
    <xdr:cxnSp macro="">
      <xdr:nvCxnSpPr>
        <xdr:cNvPr id="773" name="直線コネクタ 772">
          <a:extLst>
            <a:ext uri="{FF2B5EF4-FFF2-40B4-BE49-F238E27FC236}">
              <a16:creationId xmlns:a16="http://schemas.microsoft.com/office/drawing/2014/main" id="{E5EE59DF-581F-4CF2-ABAC-4D644DE2DAB4}"/>
            </a:ext>
          </a:extLst>
        </xdr:cNvPr>
        <xdr:cNvCxnSpPr/>
      </xdr:nvCxnSpPr>
      <xdr:spPr>
        <a:xfrm>
          <a:off x="11537950" y="14215111"/>
          <a:ext cx="8032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679C42A4-F87A-4BF2-A8CC-C59C99A203AF}"/>
            </a:ext>
          </a:extLst>
        </xdr:cNvPr>
        <xdr:cNvSpPr txBox="1"/>
      </xdr:nvSpPr>
      <xdr:spPr>
        <a:xfrm>
          <a:off x="13742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DBE48FF8-8E4F-4E48-A75B-C4330D7BA140}"/>
            </a:ext>
          </a:extLst>
        </xdr:cNvPr>
        <xdr:cNvSpPr txBox="1"/>
      </xdr:nvSpPr>
      <xdr:spPr>
        <a:xfrm>
          <a:off x="1296099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9E036224-A123-45D0-B716-E2C34A701B9A}"/>
            </a:ext>
          </a:extLst>
        </xdr:cNvPr>
        <xdr:cNvSpPr txBox="1"/>
      </xdr:nvSpPr>
      <xdr:spPr>
        <a:xfrm>
          <a:off x="121672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B4E39470-18CF-476A-87DC-3FA61392ED7C}"/>
            </a:ext>
          </a:extLst>
        </xdr:cNvPr>
        <xdr:cNvSpPr txBox="1"/>
      </xdr:nvSpPr>
      <xdr:spPr>
        <a:xfrm>
          <a:off x="113544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778" name="n_1mainValue【消防施設】&#10;有形固定資産減価償却率">
          <a:extLst>
            <a:ext uri="{FF2B5EF4-FFF2-40B4-BE49-F238E27FC236}">
              <a16:creationId xmlns:a16="http://schemas.microsoft.com/office/drawing/2014/main" id="{0DF92EC2-EC70-4795-95EC-1EE0AF3BEFC5}"/>
            </a:ext>
          </a:extLst>
        </xdr:cNvPr>
        <xdr:cNvSpPr txBox="1"/>
      </xdr:nvSpPr>
      <xdr:spPr>
        <a:xfrm>
          <a:off x="1374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74313</xdr:rowOff>
    </xdr:from>
    <xdr:ext cx="405111" cy="259045"/>
    <xdr:sp macro="" textlink="">
      <xdr:nvSpPr>
        <xdr:cNvPr id="779" name="n_2mainValue【消防施設】&#10;有形固定資産減価償却率">
          <a:extLst>
            <a:ext uri="{FF2B5EF4-FFF2-40B4-BE49-F238E27FC236}">
              <a16:creationId xmlns:a16="http://schemas.microsoft.com/office/drawing/2014/main" id="{8B478EA4-5250-4604-BF8A-B37124A7B8C5}"/>
            </a:ext>
          </a:extLst>
        </xdr:cNvPr>
        <xdr:cNvSpPr txBox="1"/>
      </xdr:nvSpPr>
      <xdr:spPr>
        <a:xfrm>
          <a:off x="1296099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55263</xdr:rowOff>
    </xdr:from>
    <xdr:ext cx="405111" cy="259045"/>
    <xdr:sp macro="" textlink="">
      <xdr:nvSpPr>
        <xdr:cNvPr id="780" name="n_3mainValue【消防施設】&#10;有形固定資産減価償却率">
          <a:extLst>
            <a:ext uri="{FF2B5EF4-FFF2-40B4-BE49-F238E27FC236}">
              <a16:creationId xmlns:a16="http://schemas.microsoft.com/office/drawing/2014/main" id="{76D49043-D603-4647-8BBC-7C594D2896FA}"/>
            </a:ext>
          </a:extLst>
        </xdr:cNvPr>
        <xdr:cNvSpPr txBox="1"/>
      </xdr:nvSpPr>
      <xdr:spPr>
        <a:xfrm>
          <a:off x="121672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26688</xdr:rowOff>
    </xdr:from>
    <xdr:ext cx="405111" cy="259045"/>
    <xdr:sp macro="" textlink="">
      <xdr:nvSpPr>
        <xdr:cNvPr id="781" name="n_4mainValue【消防施設】&#10;有形固定資産減価償却率">
          <a:extLst>
            <a:ext uri="{FF2B5EF4-FFF2-40B4-BE49-F238E27FC236}">
              <a16:creationId xmlns:a16="http://schemas.microsoft.com/office/drawing/2014/main" id="{01E7519C-D01D-4F9E-A580-216CCC2FC956}"/>
            </a:ext>
          </a:extLst>
        </xdr:cNvPr>
        <xdr:cNvSpPr txBox="1"/>
      </xdr:nvSpPr>
      <xdr:spPr>
        <a:xfrm>
          <a:off x="113544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CD1ECDF0-6487-4E0A-9106-008B0863E74D}"/>
            </a:ext>
          </a:extLst>
        </xdr:cNvPr>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919623C5-4961-4FF5-AE6E-102EFA646C78}"/>
            </a:ext>
          </a:extLst>
        </xdr:cNvPr>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5F85CE62-1058-45E1-B7BC-D8B8BC42FC06}"/>
            </a:ext>
          </a:extLst>
        </xdr:cNvPr>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97647DDE-65C8-4D5B-90EF-0B33FA0FD332}"/>
            </a:ext>
          </a:extLst>
        </xdr:cNvPr>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BABDD6FD-385E-4398-903B-37A58C84D26A}"/>
            </a:ext>
          </a:extLst>
        </xdr:cNvPr>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AB73DD9-AAF8-488C-99B7-E17C27ACA84A}"/>
            </a:ext>
          </a:extLst>
        </xdr:cNvPr>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2BBB69C9-5AC1-43A9-88E6-5507C2B06F58}"/>
            </a:ext>
          </a:extLst>
        </xdr:cNvPr>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F3C0D99D-19F3-4881-9C72-4FBDBCE7FB58}"/>
            </a:ext>
          </a:extLst>
        </xdr:cNvPr>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2D643DFD-7607-4A1C-BBEA-FF846BD27F58}"/>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2FBC0C0C-85FB-456B-9EB1-C52E80BEBA9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8A412FB3-FE95-43C3-8644-8EEC2B698C48}"/>
            </a:ext>
          </a:extLst>
        </xdr:cNvPr>
        <xdr:cNvCxnSpPr/>
      </xdr:nvCxnSpPr>
      <xdr:spPr>
        <a:xfrm>
          <a:off x="16459200" y="1466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E017FF27-9A50-4C41-886C-CCA4A855C238}"/>
            </a:ext>
          </a:extLst>
        </xdr:cNvPr>
        <xdr:cNvSpPr txBox="1"/>
      </xdr:nvSpPr>
      <xdr:spPr>
        <a:xfrm>
          <a:off x="1604917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76FA6F42-64FE-4307-B56D-D06690B0A60D}"/>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238C62F1-B2DF-41F4-A04F-07CEE5FB528C}"/>
            </a:ext>
          </a:extLst>
        </xdr:cNvPr>
        <xdr:cNvSpPr txBox="1"/>
      </xdr:nvSpPr>
      <xdr:spPr>
        <a:xfrm>
          <a:off x="1604917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16370A1A-0B9A-4771-ADB5-010F1EE086D3}"/>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6A477379-2E93-463E-AE57-05AE4624533E}"/>
            </a:ext>
          </a:extLst>
        </xdr:cNvPr>
        <xdr:cNvSpPr txBox="1"/>
      </xdr:nvSpPr>
      <xdr:spPr>
        <a:xfrm>
          <a:off x="1604917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897046F5-03A2-4450-98B4-9F8CE1101B7C}"/>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F97E4139-DE8F-47C4-A529-BBCF360C8FC2}"/>
            </a:ext>
          </a:extLst>
        </xdr:cNvPr>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EF90A6B3-98C2-4ED2-87E6-A8F3B308694E}"/>
            </a:ext>
          </a:extLst>
        </xdr:cNvPr>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3A193EE2-3463-49C1-AD97-657FBA96104C}"/>
            </a:ext>
          </a:extLst>
        </xdr:cNvPr>
        <xdr:cNvCxnSpPr/>
      </xdr:nvCxnSpPr>
      <xdr:spPr>
        <a:xfrm flipV="1">
          <a:off x="199510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6D97FCAD-ABBF-4E83-891E-26B4BC41D4A3}"/>
            </a:ext>
          </a:extLst>
        </xdr:cNvPr>
        <xdr:cNvSpPr txBox="1"/>
      </xdr:nvSpPr>
      <xdr:spPr>
        <a:xfrm>
          <a:off x="199898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C82F1D1A-149E-4939-8316-B98E85191CD6}"/>
            </a:ext>
          </a:extLst>
        </xdr:cNvPr>
        <xdr:cNvCxnSpPr/>
      </xdr:nvCxnSpPr>
      <xdr:spPr>
        <a:xfrm>
          <a:off x="19881850" y="14628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3A80C13A-806E-4DAF-9C93-55C848950004}"/>
            </a:ext>
          </a:extLst>
        </xdr:cNvPr>
        <xdr:cNvSpPr txBox="1"/>
      </xdr:nvSpPr>
      <xdr:spPr>
        <a:xfrm>
          <a:off x="199898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9F23B923-85BF-4014-999B-D165079E1000}"/>
            </a:ext>
          </a:extLst>
        </xdr:cNvPr>
        <xdr:cNvCxnSpPr/>
      </xdr:nvCxnSpPr>
      <xdr:spPr>
        <a:xfrm>
          <a:off x="19881850" y="13382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478AB5F7-0F0F-4DB0-800C-DC58EC0F6C2D}"/>
            </a:ext>
          </a:extLst>
        </xdr:cNvPr>
        <xdr:cNvSpPr txBox="1"/>
      </xdr:nvSpPr>
      <xdr:spPr>
        <a:xfrm>
          <a:off x="199898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FCAB3019-C17C-436F-8C41-54ED0089CB14}"/>
            </a:ext>
          </a:extLst>
        </xdr:cNvPr>
        <xdr:cNvSpPr/>
      </xdr:nvSpPr>
      <xdr:spPr>
        <a:xfrm>
          <a:off x="199009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53D49C66-7D4B-44C7-B3F7-CBC5B9BAC3FB}"/>
            </a:ext>
          </a:extLst>
        </xdr:cNvPr>
        <xdr:cNvSpPr/>
      </xdr:nvSpPr>
      <xdr:spPr>
        <a:xfrm>
          <a:off x="19157950" y="1411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EF30987C-1408-44BD-BCCF-A2066A03EE76}"/>
            </a:ext>
          </a:extLst>
        </xdr:cNvPr>
        <xdr:cNvSpPr/>
      </xdr:nvSpPr>
      <xdr:spPr>
        <a:xfrm>
          <a:off x="1834515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D2A47C1D-969C-4082-84A7-26814823BBA9}"/>
            </a:ext>
          </a:extLst>
        </xdr:cNvPr>
        <xdr:cNvSpPr/>
      </xdr:nvSpPr>
      <xdr:spPr>
        <a:xfrm>
          <a:off x="175514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865F4360-C410-48FA-8F16-A8C9260A06DF}"/>
            </a:ext>
          </a:extLst>
        </xdr:cNvPr>
        <xdr:cNvSpPr/>
      </xdr:nvSpPr>
      <xdr:spPr>
        <a:xfrm>
          <a:off x="16757650" y="14103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07F230B-A491-4CDF-9C97-C20B7C0B2972}"/>
            </a:ext>
          </a:extLst>
        </xdr:cNvPr>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0907B94-F63B-4432-B49C-F0CFFABB8AE5}"/>
            </a:ext>
          </a:extLst>
        </xdr:cNvPr>
        <xdr:cNvSpPr txBox="1"/>
      </xdr:nvSpPr>
      <xdr:spPr>
        <a:xfrm>
          <a:off x="1902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57B1417-35ED-496F-AD99-1ECDE63EE8B9}"/>
            </a:ext>
          </a:extLst>
        </xdr:cNvPr>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DDA0802-56FD-4AD7-B57E-01FDEDEBB9E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112E879-A730-4D98-AE11-63782F92685A}"/>
            </a:ext>
          </a:extLst>
        </xdr:cNvPr>
        <xdr:cNvSpPr txBox="1"/>
      </xdr:nvSpPr>
      <xdr:spPr>
        <a:xfrm>
          <a:off x="166274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147320</xdr:rowOff>
    </xdr:from>
    <xdr:to>
      <xdr:col>116</xdr:col>
      <xdr:colOff>114300</xdr:colOff>
      <xdr:row>82</xdr:row>
      <xdr:rowOff>77470</xdr:rowOff>
    </xdr:to>
    <xdr:sp macro="" textlink="">
      <xdr:nvSpPr>
        <xdr:cNvPr id="817" name="楕円 816">
          <a:extLst>
            <a:ext uri="{FF2B5EF4-FFF2-40B4-BE49-F238E27FC236}">
              <a16:creationId xmlns:a16="http://schemas.microsoft.com/office/drawing/2014/main" id="{4407C3D8-B1CB-4446-B6F8-27E694DDF9B6}"/>
            </a:ext>
          </a:extLst>
        </xdr:cNvPr>
        <xdr:cNvSpPr/>
      </xdr:nvSpPr>
      <xdr:spPr>
        <a:xfrm>
          <a:off x="199009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170197</xdr:rowOff>
    </xdr:from>
    <xdr:ext cx="469744" cy="259045"/>
    <xdr:sp macro="" textlink="">
      <xdr:nvSpPr>
        <xdr:cNvPr id="818" name="【消防施設】&#10;一人当たり面積該当値テキスト">
          <a:extLst>
            <a:ext uri="{FF2B5EF4-FFF2-40B4-BE49-F238E27FC236}">
              <a16:creationId xmlns:a16="http://schemas.microsoft.com/office/drawing/2014/main" id="{BDA229E3-8141-41D3-8C6A-5A846C9CD531}"/>
            </a:ext>
          </a:extLst>
        </xdr:cNvPr>
        <xdr:cNvSpPr txBox="1"/>
      </xdr:nvSpPr>
      <xdr:spPr>
        <a:xfrm>
          <a:off x="19989800"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19" name="楕円 818">
          <a:extLst>
            <a:ext uri="{FF2B5EF4-FFF2-40B4-BE49-F238E27FC236}">
              <a16:creationId xmlns:a16="http://schemas.microsoft.com/office/drawing/2014/main" id="{51BC6CBE-DD27-4359-8BAF-84ADFEFB7A85}"/>
            </a:ext>
          </a:extLst>
        </xdr:cNvPr>
        <xdr:cNvSpPr/>
      </xdr:nvSpPr>
      <xdr:spPr>
        <a:xfrm>
          <a:off x="19157950" y="14046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26670</xdr:rowOff>
    </xdr:from>
    <xdr:to>
      <xdr:col>116</xdr:col>
      <xdr:colOff>63500</xdr:colOff>
      <xdr:row>82</xdr:row>
      <xdr:rowOff>38100</xdr:rowOff>
    </xdr:to>
    <xdr:cxnSp macro="">
      <xdr:nvCxnSpPr>
        <xdr:cNvPr id="820" name="直線コネクタ 819">
          <a:extLst>
            <a:ext uri="{FF2B5EF4-FFF2-40B4-BE49-F238E27FC236}">
              <a16:creationId xmlns:a16="http://schemas.microsoft.com/office/drawing/2014/main" id="{CD814999-1A71-4CDB-A712-4012B8A8B3FA}"/>
            </a:ext>
          </a:extLst>
        </xdr:cNvPr>
        <xdr:cNvCxnSpPr/>
      </xdr:nvCxnSpPr>
      <xdr:spPr>
        <a:xfrm flipV="1">
          <a:off x="19199225" y="14085570"/>
          <a:ext cx="7524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170180</xdr:rowOff>
    </xdr:from>
    <xdr:to>
      <xdr:col>107</xdr:col>
      <xdr:colOff>101600</xdr:colOff>
      <xdr:row>82</xdr:row>
      <xdr:rowOff>100330</xdr:rowOff>
    </xdr:to>
    <xdr:sp macro="" textlink="">
      <xdr:nvSpPr>
        <xdr:cNvPr id="821" name="楕円 820">
          <a:extLst>
            <a:ext uri="{FF2B5EF4-FFF2-40B4-BE49-F238E27FC236}">
              <a16:creationId xmlns:a16="http://schemas.microsoft.com/office/drawing/2014/main" id="{F6C7A621-E6B4-4E95-A899-C57EE8523580}"/>
            </a:ext>
          </a:extLst>
        </xdr:cNvPr>
        <xdr:cNvSpPr/>
      </xdr:nvSpPr>
      <xdr:spPr>
        <a:xfrm>
          <a:off x="1834515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49530</xdr:rowOff>
    </xdr:to>
    <xdr:cxnSp macro="">
      <xdr:nvCxnSpPr>
        <xdr:cNvPr id="822" name="直線コネクタ 821">
          <a:extLst>
            <a:ext uri="{FF2B5EF4-FFF2-40B4-BE49-F238E27FC236}">
              <a16:creationId xmlns:a16="http://schemas.microsoft.com/office/drawing/2014/main" id="{20930B80-3EFF-42A9-AB7D-77254A2D715F}"/>
            </a:ext>
          </a:extLst>
        </xdr:cNvPr>
        <xdr:cNvCxnSpPr/>
      </xdr:nvCxnSpPr>
      <xdr:spPr>
        <a:xfrm flipV="1">
          <a:off x="18395950" y="14097000"/>
          <a:ext cx="8032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823" name="楕円 822">
          <a:extLst>
            <a:ext uri="{FF2B5EF4-FFF2-40B4-BE49-F238E27FC236}">
              <a16:creationId xmlns:a16="http://schemas.microsoft.com/office/drawing/2014/main" id="{9F2A5703-7715-40F4-BEFB-83764E45D2C7}"/>
            </a:ext>
          </a:extLst>
        </xdr:cNvPr>
        <xdr:cNvSpPr/>
      </xdr:nvSpPr>
      <xdr:spPr>
        <a:xfrm>
          <a:off x="175514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49530</xdr:rowOff>
    </xdr:from>
    <xdr:to>
      <xdr:col>107</xdr:col>
      <xdr:colOff>50800</xdr:colOff>
      <xdr:row>82</xdr:row>
      <xdr:rowOff>60961</xdr:rowOff>
    </xdr:to>
    <xdr:cxnSp macro="">
      <xdr:nvCxnSpPr>
        <xdr:cNvPr id="824" name="直線コネクタ 823">
          <a:extLst>
            <a:ext uri="{FF2B5EF4-FFF2-40B4-BE49-F238E27FC236}">
              <a16:creationId xmlns:a16="http://schemas.microsoft.com/office/drawing/2014/main" id="{C52DE35A-C53F-4CEC-BAFD-795C9747D0E6}"/>
            </a:ext>
          </a:extLst>
        </xdr:cNvPr>
        <xdr:cNvCxnSpPr/>
      </xdr:nvCxnSpPr>
      <xdr:spPr>
        <a:xfrm flipV="1">
          <a:off x="17602200" y="14108430"/>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15875</xdr:rowOff>
    </xdr:from>
    <xdr:to>
      <xdr:col>98</xdr:col>
      <xdr:colOff>38100</xdr:colOff>
      <xdr:row>82</xdr:row>
      <xdr:rowOff>117475</xdr:rowOff>
    </xdr:to>
    <xdr:sp macro="" textlink="">
      <xdr:nvSpPr>
        <xdr:cNvPr id="825" name="楕円 824">
          <a:extLst>
            <a:ext uri="{FF2B5EF4-FFF2-40B4-BE49-F238E27FC236}">
              <a16:creationId xmlns:a16="http://schemas.microsoft.com/office/drawing/2014/main" id="{CAD9336F-86B5-438C-B05A-761FECBD84E4}"/>
            </a:ext>
          </a:extLst>
        </xdr:cNvPr>
        <xdr:cNvSpPr/>
      </xdr:nvSpPr>
      <xdr:spPr>
        <a:xfrm>
          <a:off x="16757650" y="14074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60961</xdr:rowOff>
    </xdr:from>
    <xdr:to>
      <xdr:col>102</xdr:col>
      <xdr:colOff>114300</xdr:colOff>
      <xdr:row>82</xdr:row>
      <xdr:rowOff>66675</xdr:rowOff>
    </xdr:to>
    <xdr:cxnSp macro="">
      <xdr:nvCxnSpPr>
        <xdr:cNvPr id="826" name="直線コネクタ 825">
          <a:extLst>
            <a:ext uri="{FF2B5EF4-FFF2-40B4-BE49-F238E27FC236}">
              <a16:creationId xmlns:a16="http://schemas.microsoft.com/office/drawing/2014/main" id="{8DAFFD35-D238-4F84-A2B6-7D16A9E364E2}"/>
            </a:ext>
          </a:extLst>
        </xdr:cNvPr>
        <xdr:cNvCxnSpPr/>
      </xdr:nvCxnSpPr>
      <xdr:spPr>
        <a:xfrm flipV="1">
          <a:off x="16798925" y="14119861"/>
          <a:ext cx="803275"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2E0DB0C8-153F-4DE0-824A-CCB0E03CCD20}"/>
            </a:ext>
          </a:extLst>
        </xdr:cNvPr>
        <xdr:cNvSpPr txBox="1"/>
      </xdr:nvSpPr>
      <xdr:spPr>
        <a:xfrm>
          <a:off x="189802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8F192CC9-4B1B-4B1B-9BA0-8161D8CCDFAE}"/>
            </a:ext>
          </a:extLst>
        </xdr:cNvPr>
        <xdr:cNvSpPr txBox="1"/>
      </xdr:nvSpPr>
      <xdr:spPr>
        <a:xfrm>
          <a:off x="181801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30C8E2D9-E422-4773-A9F6-3733785E709E}"/>
            </a:ext>
          </a:extLst>
        </xdr:cNvPr>
        <xdr:cNvSpPr txBox="1"/>
      </xdr:nvSpPr>
      <xdr:spPr>
        <a:xfrm>
          <a:off x="1738637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B41B6C6E-CEA2-48E1-BB69-12991E0396E9}"/>
            </a:ext>
          </a:extLst>
        </xdr:cNvPr>
        <xdr:cNvSpPr txBox="1"/>
      </xdr:nvSpPr>
      <xdr:spPr>
        <a:xfrm>
          <a:off x="165926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831" name="n_1mainValue【消防施設】&#10;一人当たり面積">
          <a:extLst>
            <a:ext uri="{FF2B5EF4-FFF2-40B4-BE49-F238E27FC236}">
              <a16:creationId xmlns:a16="http://schemas.microsoft.com/office/drawing/2014/main" id="{D4007922-2767-4D58-9E8C-26180C8464F7}"/>
            </a:ext>
          </a:extLst>
        </xdr:cNvPr>
        <xdr:cNvSpPr txBox="1"/>
      </xdr:nvSpPr>
      <xdr:spPr>
        <a:xfrm>
          <a:off x="189802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116857</xdr:rowOff>
    </xdr:from>
    <xdr:ext cx="469744" cy="259045"/>
    <xdr:sp macro="" textlink="">
      <xdr:nvSpPr>
        <xdr:cNvPr id="832" name="n_2mainValue【消防施設】&#10;一人当たり面積">
          <a:extLst>
            <a:ext uri="{FF2B5EF4-FFF2-40B4-BE49-F238E27FC236}">
              <a16:creationId xmlns:a16="http://schemas.microsoft.com/office/drawing/2014/main" id="{154645C9-7E1B-449E-BC40-831D70594C0E}"/>
            </a:ext>
          </a:extLst>
        </xdr:cNvPr>
        <xdr:cNvSpPr txBox="1"/>
      </xdr:nvSpPr>
      <xdr:spPr>
        <a:xfrm>
          <a:off x="1818012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833" name="n_3mainValue【消防施設】&#10;一人当たり面積">
          <a:extLst>
            <a:ext uri="{FF2B5EF4-FFF2-40B4-BE49-F238E27FC236}">
              <a16:creationId xmlns:a16="http://schemas.microsoft.com/office/drawing/2014/main" id="{53845BF5-D4DA-4688-8916-69B4E03579B8}"/>
            </a:ext>
          </a:extLst>
        </xdr:cNvPr>
        <xdr:cNvSpPr txBox="1"/>
      </xdr:nvSpPr>
      <xdr:spPr>
        <a:xfrm>
          <a:off x="1738637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134002</xdr:rowOff>
    </xdr:from>
    <xdr:ext cx="469744" cy="259045"/>
    <xdr:sp macro="" textlink="">
      <xdr:nvSpPr>
        <xdr:cNvPr id="834" name="n_4mainValue【消防施設】&#10;一人当たり面積">
          <a:extLst>
            <a:ext uri="{FF2B5EF4-FFF2-40B4-BE49-F238E27FC236}">
              <a16:creationId xmlns:a16="http://schemas.microsoft.com/office/drawing/2014/main" id="{611644B4-3AC0-43A9-BB94-34DF4344C982}"/>
            </a:ext>
          </a:extLst>
        </xdr:cNvPr>
        <xdr:cNvSpPr txBox="1"/>
      </xdr:nvSpPr>
      <xdr:spPr>
        <a:xfrm>
          <a:off x="165926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E3B7C163-6F20-4719-AA2F-554990F447BD}"/>
            </a:ext>
          </a:extLst>
        </xdr:cNvPr>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FB6AA579-CE0D-4697-B327-4A928F4E40A7}"/>
            </a:ext>
          </a:extLst>
        </xdr:cNvPr>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6232D984-59D4-420B-9929-BE8B1F2D6A36}"/>
            </a:ext>
          </a:extLst>
        </xdr:cNvPr>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7413919-BDE8-4026-8E3C-C2E4AA7B623F}"/>
            </a:ext>
          </a:extLst>
        </xdr:cNvPr>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86788747-28A1-42C0-90BC-DE5F4683D953}"/>
            </a:ext>
          </a:extLst>
        </xdr:cNvPr>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A1413065-6778-4F8F-A45D-57DBF5C87B2C}"/>
            </a:ext>
          </a:extLst>
        </xdr:cNvPr>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D71230CD-D118-4218-A250-98929EE93809}"/>
            </a:ext>
          </a:extLst>
        </xdr:cNvPr>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21911444-B8E7-42BD-A60B-C7D945F5425E}"/>
            </a:ext>
          </a:extLst>
        </xdr:cNvPr>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BA13C63D-4BF0-438A-AAFA-CF8F59B6B0DC}"/>
            </a:ext>
          </a:extLst>
        </xdr:cNvPr>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22296742-E78D-4CF1-8BBA-FD5ED855212A}"/>
            </a:ext>
          </a:extLst>
        </xdr:cNvPr>
        <xdr:cNvCxnSpPr/>
      </xdr:nvCxnSpPr>
      <xdr:spPr>
        <a:xfrm>
          <a:off x="11207750" y="1905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E318F845-719B-44B2-B1E9-0FB1DED28E14}"/>
            </a:ext>
          </a:extLst>
        </xdr:cNvPr>
        <xdr:cNvSpPr txBox="1"/>
      </xdr:nvSpPr>
      <xdr:spPr>
        <a:xfrm>
          <a:off x="107977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E742A0EB-79D4-4B72-9E69-2C676A3C54AB}"/>
            </a:ext>
          </a:extLst>
        </xdr:cNvPr>
        <xdr:cNvCxnSpPr/>
      </xdr:nvCxnSpPr>
      <xdr:spPr>
        <a:xfrm>
          <a:off x="11207750" y="1872342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60FFC3C-64BB-431C-92B9-E7301FBFD0FC}"/>
            </a:ext>
          </a:extLst>
        </xdr:cNvPr>
        <xdr:cNvSpPr txBox="1"/>
      </xdr:nvSpPr>
      <xdr:spPr>
        <a:xfrm>
          <a:off x="107977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B0E8BB59-FF6F-4452-BC38-057CDBF14054}"/>
            </a:ext>
          </a:extLst>
        </xdr:cNvPr>
        <xdr:cNvCxnSpPr/>
      </xdr:nvCxnSpPr>
      <xdr:spPr>
        <a:xfrm>
          <a:off x="11207750" y="1839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AEE4D802-EDD8-45EB-BD03-33ABEDCCFB66}"/>
            </a:ext>
          </a:extLst>
        </xdr:cNvPr>
        <xdr:cNvSpPr txBox="1"/>
      </xdr:nvSpPr>
      <xdr:spPr>
        <a:xfrm>
          <a:off x="1084279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4022A937-FBDD-4250-B86B-23174B7AFDC6}"/>
            </a:ext>
          </a:extLst>
        </xdr:cNvPr>
        <xdr:cNvCxnSpPr/>
      </xdr:nvCxnSpPr>
      <xdr:spPr>
        <a:xfrm>
          <a:off x="11207750" y="180702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E9A93D08-81AD-4161-B2CD-DC13F9606BA5}"/>
            </a:ext>
          </a:extLst>
        </xdr:cNvPr>
        <xdr:cNvSpPr txBox="1"/>
      </xdr:nvSpPr>
      <xdr:spPr>
        <a:xfrm>
          <a:off x="1084279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35106910-7AFD-4EAC-889B-96EC0A50ED4E}"/>
            </a:ext>
          </a:extLst>
        </xdr:cNvPr>
        <xdr:cNvCxnSpPr/>
      </xdr:nvCxnSpPr>
      <xdr:spPr>
        <a:xfrm>
          <a:off x="11207750" y="1774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ACA957F8-FA92-4491-A393-4D844883032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2FA84813-E9AA-499F-8305-E96A28492573}"/>
            </a:ext>
          </a:extLst>
        </xdr:cNvPr>
        <xdr:cNvCxnSpPr/>
      </xdr:nvCxnSpPr>
      <xdr:spPr>
        <a:xfrm>
          <a:off x="11207750" y="1741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3FEF563A-675F-4973-8127-2A0387B59FCE}"/>
            </a:ext>
          </a:extLst>
        </xdr:cNvPr>
        <xdr:cNvSpPr txBox="1"/>
      </xdr:nvSpPr>
      <xdr:spPr>
        <a:xfrm>
          <a:off x="1084279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F59B7585-8B9A-4099-9925-C368134A75F1}"/>
            </a:ext>
          </a:extLst>
        </xdr:cNvPr>
        <xdr:cNvCxnSpPr/>
      </xdr:nvCxnSpPr>
      <xdr:spPr>
        <a:xfrm>
          <a:off x="11207750" y="170905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9963C5FA-3B7C-45E7-93ED-6F2CF041B10E}"/>
            </a:ext>
          </a:extLst>
        </xdr:cNvPr>
        <xdr:cNvSpPr txBox="1"/>
      </xdr:nvSpPr>
      <xdr:spPr>
        <a:xfrm>
          <a:off x="10906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FB16ED7D-2908-4434-9BEE-1F005619C29A}"/>
            </a:ext>
          </a:extLst>
        </xdr:cNvPr>
        <xdr:cNvCxnSpPr/>
      </xdr:nvCxnSpPr>
      <xdr:spPr>
        <a:xfrm>
          <a:off x="11207750" y="1676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CC5F49F5-319B-4578-9FE6-108E546AC9B8}"/>
            </a:ext>
          </a:extLst>
        </xdr:cNvPr>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9AED35F3-7025-4CD1-B15E-F0906EEB94B8}"/>
            </a:ext>
          </a:extLst>
        </xdr:cNvPr>
        <xdr:cNvCxnSpPr/>
      </xdr:nvCxnSpPr>
      <xdr:spPr>
        <a:xfrm flipV="1">
          <a:off x="1469961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197BF2D6-2F0A-47B1-808C-72276ADB8550}"/>
            </a:ext>
          </a:extLst>
        </xdr:cNvPr>
        <xdr:cNvSpPr txBox="1"/>
      </xdr:nvSpPr>
      <xdr:spPr>
        <a:xfrm>
          <a:off x="1473835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740EB0BF-37B6-4494-9825-443ACC22B7B3}"/>
            </a:ext>
          </a:extLst>
        </xdr:cNvPr>
        <xdr:cNvCxnSpPr/>
      </xdr:nvCxnSpPr>
      <xdr:spPr>
        <a:xfrm>
          <a:off x="14611350" y="18721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4616A84A-018E-449F-8F07-B36A1A6FA93E}"/>
            </a:ext>
          </a:extLst>
        </xdr:cNvPr>
        <xdr:cNvSpPr txBox="1"/>
      </xdr:nvSpPr>
      <xdr:spPr>
        <a:xfrm>
          <a:off x="1473835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E23E8F56-5B3B-4473-9652-2902F501C5CE}"/>
            </a:ext>
          </a:extLst>
        </xdr:cNvPr>
        <xdr:cNvCxnSpPr/>
      </xdr:nvCxnSpPr>
      <xdr:spPr>
        <a:xfrm>
          <a:off x="14611350" y="17281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70064EF9-51ED-4235-AD21-C18E0622F039}"/>
            </a:ext>
          </a:extLst>
        </xdr:cNvPr>
        <xdr:cNvSpPr txBox="1"/>
      </xdr:nvSpPr>
      <xdr:spPr>
        <a:xfrm>
          <a:off x="1473835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AF621E14-FA10-448E-A71F-E366B7574C91}"/>
            </a:ext>
          </a:extLst>
        </xdr:cNvPr>
        <xdr:cNvSpPr/>
      </xdr:nvSpPr>
      <xdr:spPr>
        <a:xfrm>
          <a:off x="14649450" y="178447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B2D846AC-BB8E-4C00-B953-9AEC696A7EBB}"/>
            </a:ext>
          </a:extLst>
        </xdr:cNvPr>
        <xdr:cNvSpPr/>
      </xdr:nvSpPr>
      <xdr:spPr>
        <a:xfrm>
          <a:off x="1388745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F4C8B5EC-08BE-4691-A59D-AA63E8FEC865}"/>
            </a:ext>
          </a:extLst>
        </xdr:cNvPr>
        <xdr:cNvSpPr/>
      </xdr:nvSpPr>
      <xdr:spPr>
        <a:xfrm>
          <a:off x="13093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82DB8B9F-4A0D-4B15-BDF6-228A12E73ADB}"/>
            </a:ext>
          </a:extLst>
        </xdr:cNvPr>
        <xdr:cNvSpPr/>
      </xdr:nvSpPr>
      <xdr:spPr>
        <a:xfrm>
          <a:off x="12299950" y="178692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247BAEBC-6951-41D3-9642-5E4572F5C5D0}"/>
            </a:ext>
          </a:extLst>
        </xdr:cNvPr>
        <xdr:cNvSpPr/>
      </xdr:nvSpPr>
      <xdr:spPr>
        <a:xfrm>
          <a:off x="1148715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CA273D6-6BCE-4C36-A412-33B553C945CE}"/>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5414170-E22E-499D-8E0C-C5A78FF10C6C}"/>
            </a:ext>
          </a:extLst>
        </xdr:cNvPr>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B61E79F-ADDD-4E7E-A233-4F42D23921C6}"/>
            </a:ext>
          </a:extLst>
        </xdr:cNvPr>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2EA71C9-C783-489B-94DF-C1BBBFA574EC}"/>
            </a:ext>
          </a:extLst>
        </xdr:cNvPr>
        <xdr:cNvSpPr txBox="1"/>
      </xdr:nvSpPr>
      <xdr:spPr>
        <a:xfrm>
          <a:off x="12169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750D7F4-6164-4452-A876-46C39E5FDC7C}"/>
            </a:ext>
          </a:extLst>
        </xdr:cNvPr>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20501</xdr:rowOff>
    </xdr:from>
    <xdr:to>
      <xdr:col>85</xdr:col>
      <xdr:colOff>177800</xdr:colOff>
      <xdr:row>102</xdr:row>
      <xdr:rowOff>122101</xdr:rowOff>
    </xdr:to>
    <xdr:sp macro="" textlink="">
      <xdr:nvSpPr>
        <xdr:cNvPr id="876" name="楕円 875">
          <a:extLst>
            <a:ext uri="{FF2B5EF4-FFF2-40B4-BE49-F238E27FC236}">
              <a16:creationId xmlns:a16="http://schemas.microsoft.com/office/drawing/2014/main" id="{C371B84C-EACA-4EDE-B8B7-D4AA211E4D91}"/>
            </a:ext>
          </a:extLst>
        </xdr:cNvPr>
        <xdr:cNvSpPr/>
      </xdr:nvSpPr>
      <xdr:spPr>
        <a:xfrm>
          <a:off x="14649450" y="1750840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43378</xdr:rowOff>
    </xdr:from>
    <xdr:ext cx="405111" cy="259045"/>
    <xdr:sp macro="" textlink="">
      <xdr:nvSpPr>
        <xdr:cNvPr id="877" name="【庁舎】&#10;有形固定資産減価償却率該当値テキスト">
          <a:extLst>
            <a:ext uri="{FF2B5EF4-FFF2-40B4-BE49-F238E27FC236}">
              <a16:creationId xmlns:a16="http://schemas.microsoft.com/office/drawing/2014/main" id="{72F2E703-6284-4DBE-A19B-CDF404EB4F87}"/>
            </a:ext>
          </a:extLst>
        </xdr:cNvPr>
        <xdr:cNvSpPr txBox="1"/>
      </xdr:nvSpPr>
      <xdr:spPr>
        <a:xfrm>
          <a:off x="14738350" y="1735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134801</xdr:rowOff>
    </xdr:from>
    <xdr:to>
      <xdr:col>81</xdr:col>
      <xdr:colOff>101600</xdr:colOff>
      <xdr:row>102</xdr:row>
      <xdr:rowOff>64951</xdr:rowOff>
    </xdr:to>
    <xdr:sp macro="" textlink="">
      <xdr:nvSpPr>
        <xdr:cNvPr id="878" name="楕円 877">
          <a:extLst>
            <a:ext uri="{FF2B5EF4-FFF2-40B4-BE49-F238E27FC236}">
              <a16:creationId xmlns:a16="http://schemas.microsoft.com/office/drawing/2014/main" id="{9DD93EE8-E5E2-4819-824F-A927AECFC900}"/>
            </a:ext>
          </a:extLst>
        </xdr:cNvPr>
        <xdr:cNvSpPr/>
      </xdr:nvSpPr>
      <xdr:spPr>
        <a:xfrm>
          <a:off x="1388745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xdr:rowOff>
    </xdr:from>
    <xdr:to>
      <xdr:col>85</xdr:col>
      <xdr:colOff>127000</xdr:colOff>
      <xdr:row>102</xdr:row>
      <xdr:rowOff>71301</xdr:rowOff>
    </xdr:to>
    <xdr:cxnSp macro="">
      <xdr:nvCxnSpPr>
        <xdr:cNvPr id="879" name="直線コネクタ 878">
          <a:extLst>
            <a:ext uri="{FF2B5EF4-FFF2-40B4-BE49-F238E27FC236}">
              <a16:creationId xmlns:a16="http://schemas.microsoft.com/office/drawing/2014/main" id="{99C9A45B-1A19-4BE8-A9AF-F503F91F3A0F}"/>
            </a:ext>
          </a:extLst>
        </xdr:cNvPr>
        <xdr:cNvCxnSpPr/>
      </xdr:nvCxnSpPr>
      <xdr:spPr>
        <a:xfrm>
          <a:off x="13938250" y="17502051"/>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84182</xdr:rowOff>
    </xdr:from>
    <xdr:to>
      <xdr:col>76</xdr:col>
      <xdr:colOff>165100</xdr:colOff>
      <xdr:row>102</xdr:row>
      <xdr:rowOff>14332</xdr:rowOff>
    </xdr:to>
    <xdr:sp macro="" textlink="">
      <xdr:nvSpPr>
        <xdr:cNvPr id="880" name="楕円 879">
          <a:extLst>
            <a:ext uri="{FF2B5EF4-FFF2-40B4-BE49-F238E27FC236}">
              <a16:creationId xmlns:a16="http://schemas.microsoft.com/office/drawing/2014/main" id="{7BD7EAC0-E568-4230-BBCC-AFEF7D0B1C4B}"/>
            </a:ext>
          </a:extLst>
        </xdr:cNvPr>
        <xdr:cNvSpPr/>
      </xdr:nvSpPr>
      <xdr:spPr>
        <a:xfrm>
          <a:off x="13093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134982</xdr:rowOff>
    </xdr:from>
    <xdr:to>
      <xdr:col>81</xdr:col>
      <xdr:colOff>50800</xdr:colOff>
      <xdr:row>102</xdr:row>
      <xdr:rowOff>14151</xdr:rowOff>
    </xdr:to>
    <xdr:cxnSp macro="">
      <xdr:nvCxnSpPr>
        <xdr:cNvPr id="881" name="直線コネクタ 880">
          <a:extLst>
            <a:ext uri="{FF2B5EF4-FFF2-40B4-BE49-F238E27FC236}">
              <a16:creationId xmlns:a16="http://schemas.microsoft.com/office/drawing/2014/main" id="{8C4A4F9E-622E-4F99-A92D-EFFF49DA2023}"/>
            </a:ext>
          </a:extLst>
        </xdr:cNvPr>
        <xdr:cNvCxnSpPr/>
      </xdr:nvCxnSpPr>
      <xdr:spPr>
        <a:xfrm>
          <a:off x="13144500" y="17451432"/>
          <a:ext cx="7937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90714</xdr:rowOff>
    </xdr:from>
    <xdr:to>
      <xdr:col>72</xdr:col>
      <xdr:colOff>38100</xdr:colOff>
      <xdr:row>102</xdr:row>
      <xdr:rowOff>20864</xdr:rowOff>
    </xdr:to>
    <xdr:sp macro="" textlink="">
      <xdr:nvSpPr>
        <xdr:cNvPr id="882" name="楕円 881">
          <a:extLst>
            <a:ext uri="{FF2B5EF4-FFF2-40B4-BE49-F238E27FC236}">
              <a16:creationId xmlns:a16="http://schemas.microsoft.com/office/drawing/2014/main" id="{B08B3B1D-EE8E-49F5-B209-2EE2FF868EE2}"/>
            </a:ext>
          </a:extLst>
        </xdr:cNvPr>
        <xdr:cNvSpPr/>
      </xdr:nvSpPr>
      <xdr:spPr>
        <a:xfrm>
          <a:off x="12299950" y="174071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134982</xdr:rowOff>
    </xdr:from>
    <xdr:to>
      <xdr:col>76</xdr:col>
      <xdr:colOff>114300</xdr:colOff>
      <xdr:row>101</xdr:row>
      <xdr:rowOff>141514</xdr:rowOff>
    </xdr:to>
    <xdr:cxnSp macro="">
      <xdr:nvCxnSpPr>
        <xdr:cNvPr id="883" name="直線コネクタ 882">
          <a:extLst>
            <a:ext uri="{FF2B5EF4-FFF2-40B4-BE49-F238E27FC236}">
              <a16:creationId xmlns:a16="http://schemas.microsoft.com/office/drawing/2014/main" id="{27C87B6E-EAE8-45C7-88C0-5E5E225F0149}"/>
            </a:ext>
          </a:extLst>
        </xdr:cNvPr>
        <xdr:cNvCxnSpPr/>
      </xdr:nvCxnSpPr>
      <xdr:spPr>
        <a:xfrm flipV="1">
          <a:off x="12341225" y="17451432"/>
          <a:ext cx="8032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120106</xdr:rowOff>
    </xdr:from>
    <xdr:to>
      <xdr:col>67</xdr:col>
      <xdr:colOff>101600</xdr:colOff>
      <xdr:row>105</xdr:row>
      <xdr:rowOff>50256</xdr:rowOff>
    </xdr:to>
    <xdr:sp macro="" textlink="">
      <xdr:nvSpPr>
        <xdr:cNvPr id="884" name="楕円 883">
          <a:extLst>
            <a:ext uri="{FF2B5EF4-FFF2-40B4-BE49-F238E27FC236}">
              <a16:creationId xmlns:a16="http://schemas.microsoft.com/office/drawing/2014/main" id="{2B343618-E916-447F-9F4B-315CC09AD73D}"/>
            </a:ext>
          </a:extLst>
        </xdr:cNvPr>
        <xdr:cNvSpPr/>
      </xdr:nvSpPr>
      <xdr:spPr>
        <a:xfrm>
          <a:off x="1148715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141514</xdr:rowOff>
    </xdr:from>
    <xdr:to>
      <xdr:col>71</xdr:col>
      <xdr:colOff>177800</xdr:colOff>
      <xdr:row>104</xdr:row>
      <xdr:rowOff>170906</xdr:rowOff>
    </xdr:to>
    <xdr:cxnSp macro="">
      <xdr:nvCxnSpPr>
        <xdr:cNvPr id="885" name="直線コネクタ 884">
          <a:extLst>
            <a:ext uri="{FF2B5EF4-FFF2-40B4-BE49-F238E27FC236}">
              <a16:creationId xmlns:a16="http://schemas.microsoft.com/office/drawing/2014/main" id="{3963D1CF-BE48-4AB7-A6F5-9D4AD7091D43}"/>
            </a:ext>
          </a:extLst>
        </xdr:cNvPr>
        <xdr:cNvCxnSpPr/>
      </xdr:nvCxnSpPr>
      <xdr:spPr>
        <a:xfrm flipV="1">
          <a:off x="11537950" y="17457964"/>
          <a:ext cx="803275" cy="54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DD4B5849-A9BE-448D-B854-1D1A4435E382}"/>
            </a:ext>
          </a:extLst>
        </xdr:cNvPr>
        <xdr:cNvSpPr txBox="1"/>
      </xdr:nvSpPr>
      <xdr:spPr>
        <a:xfrm>
          <a:off x="13742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a:extLst>
            <a:ext uri="{FF2B5EF4-FFF2-40B4-BE49-F238E27FC236}">
              <a16:creationId xmlns:a16="http://schemas.microsoft.com/office/drawing/2014/main" id="{0C970B2E-343D-4E4A-B625-BBD754C23004}"/>
            </a:ext>
          </a:extLst>
        </xdr:cNvPr>
        <xdr:cNvSpPr txBox="1"/>
      </xdr:nvSpPr>
      <xdr:spPr>
        <a:xfrm>
          <a:off x="1296099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8" name="n_3aveValue【庁舎】&#10;有形固定資産減価償却率">
          <a:extLst>
            <a:ext uri="{FF2B5EF4-FFF2-40B4-BE49-F238E27FC236}">
              <a16:creationId xmlns:a16="http://schemas.microsoft.com/office/drawing/2014/main" id="{2006A68A-7A24-4101-80CD-C525D4F85F11}"/>
            </a:ext>
          </a:extLst>
        </xdr:cNvPr>
        <xdr:cNvSpPr txBox="1"/>
      </xdr:nvSpPr>
      <xdr:spPr>
        <a:xfrm>
          <a:off x="121672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AF225B5B-D201-454B-A188-358AF4A82F0E}"/>
            </a:ext>
          </a:extLst>
        </xdr:cNvPr>
        <xdr:cNvSpPr txBox="1"/>
      </xdr:nvSpPr>
      <xdr:spPr>
        <a:xfrm>
          <a:off x="113544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81478</xdr:rowOff>
    </xdr:from>
    <xdr:ext cx="405111" cy="259045"/>
    <xdr:sp macro="" textlink="">
      <xdr:nvSpPr>
        <xdr:cNvPr id="890" name="n_1mainValue【庁舎】&#10;有形固定資産減価償却率">
          <a:extLst>
            <a:ext uri="{FF2B5EF4-FFF2-40B4-BE49-F238E27FC236}">
              <a16:creationId xmlns:a16="http://schemas.microsoft.com/office/drawing/2014/main" id="{349B290D-ED52-460D-982A-38165C194296}"/>
            </a:ext>
          </a:extLst>
        </xdr:cNvPr>
        <xdr:cNvSpPr txBox="1"/>
      </xdr:nvSpPr>
      <xdr:spPr>
        <a:xfrm>
          <a:off x="137420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30859</xdr:rowOff>
    </xdr:from>
    <xdr:ext cx="405111" cy="259045"/>
    <xdr:sp macro="" textlink="">
      <xdr:nvSpPr>
        <xdr:cNvPr id="891" name="n_2mainValue【庁舎】&#10;有形固定資産減価償却率">
          <a:extLst>
            <a:ext uri="{FF2B5EF4-FFF2-40B4-BE49-F238E27FC236}">
              <a16:creationId xmlns:a16="http://schemas.microsoft.com/office/drawing/2014/main" id="{B9D6B010-307A-47B3-9765-1DA98543B9E6}"/>
            </a:ext>
          </a:extLst>
        </xdr:cNvPr>
        <xdr:cNvSpPr txBox="1"/>
      </xdr:nvSpPr>
      <xdr:spPr>
        <a:xfrm>
          <a:off x="1296099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37391</xdr:rowOff>
    </xdr:from>
    <xdr:ext cx="405111" cy="259045"/>
    <xdr:sp macro="" textlink="">
      <xdr:nvSpPr>
        <xdr:cNvPr id="892" name="n_3mainValue【庁舎】&#10;有形固定資産減価償却率">
          <a:extLst>
            <a:ext uri="{FF2B5EF4-FFF2-40B4-BE49-F238E27FC236}">
              <a16:creationId xmlns:a16="http://schemas.microsoft.com/office/drawing/2014/main" id="{CB3642D0-1B55-48D5-A5DD-DB804DBF2893}"/>
            </a:ext>
          </a:extLst>
        </xdr:cNvPr>
        <xdr:cNvSpPr txBox="1"/>
      </xdr:nvSpPr>
      <xdr:spPr>
        <a:xfrm>
          <a:off x="121672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41383</xdr:rowOff>
    </xdr:from>
    <xdr:ext cx="405111" cy="259045"/>
    <xdr:sp macro="" textlink="">
      <xdr:nvSpPr>
        <xdr:cNvPr id="893" name="n_4mainValue【庁舎】&#10;有形固定資産減価償却率">
          <a:extLst>
            <a:ext uri="{FF2B5EF4-FFF2-40B4-BE49-F238E27FC236}">
              <a16:creationId xmlns:a16="http://schemas.microsoft.com/office/drawing/2014/main" id="{40C8C88B-700E-4877-91B9-7703EE99542E}"/>
            </a:ext>
          </a:extLst>
        </xdr:cNvPr>
        <xdr:cNvSpPr txBox="1"/>
      </xdr:nvSpPr>
      <xdr:spPr>
        <a:xfrm>
          <a:off x="113544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ACCA75A9-0F21-4B14-A90D-4E80C90A1F2C}"/>
            </a:ext>
          </a:extLst>
        </xdr:cNvPr>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8C0F99C1-6AA4-4B1B-959F-2014B4AC65A9}"/>
            </a:ext>
          </a:extLst>
        </xdr:cNvPr>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D7D854D2-0CE6-4ED8-9158-C890C6AE028C}"/>
            </a:ext>
          </a:extLst>
        </xdr:cNvPr>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1A4AAC4B-220B-47C0-A29D-5CC6DBB7E1DC}"/>
            </a:ext>
          </a:extLst>
        </xdr:cNvPr>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562A372B-F77C-45D6-A4FE-67C345247FB7}"/>
            </a:ext>
          </a:extLst>
        </xdr:cNvPr>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A2D69146-56B4-4488-8049-BEC95E37C72E}"/>
            </a:ext>
          </a:extLst>
        </xdr:cNvPr>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10409DE3-A9A3-488C-A316-8384FC79EF0D}"/>
            </a:ext>
          </a:extLst>
        </xdr:cNvPr>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52842790-C1F0-48D3-AFE4-18339C43F78D}"/>
            </a:ext>
          </a:extLst>
        </xdr:cNvPr>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1BB9B1FF-7BB9-454F-A9C2-0A671DEDAE0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AEBE1A37-388C-4FF6-8F61-B76B8E728B13}"/>
            </a:ext>
          </a:extLst>
        </xdr:cNvPr>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7C6FAFB8-D051-4C8A-AE0B-86007A6AD788}"/>
            </a:ext>
          </a:extLst>
        </xdr:cNvPr>
        <xdr:cNvSpPr txBox="1"/>
      </xdr:nvSpPr>
      <xdr:spPr>
        <a:xfrm>
          <a:off x="160491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1C365E14-1711-4E59-919C-23B231AD8B56}"/>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847F473B-3B07-4A4F-BC61-412E520CB99A}"/>
            </a:ext>
          </a:extLst>
        </xdr:cNvPr>
        <xdr:cNvSpPr txBox="1"/>
      </xdr:nvSpPr>
      <xdr:spPr>
        <a:xfrm>
          <a:off x="160491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22DC8C22-42D0-401B-8760-C6E4DC24F6E1}"/>
            </a:ext>
          </a:extLst>
        </xdr:cNvPr>
        <xdr:cNvCxnSpPr/>
      </xdr:nvCxnSpPr>
      <xdr:spPr>
        <a:xfrm>
          <a:off x="16459200" y="1839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1342887E-CE68-4AE3-A762-AE1F252140DE}"/>
            </a:ext>
          </a:extLst>
        </xdr:cNvPr>
        <xdr:cNvSpPr txBox="1"/>
      </xdr:nvSpPr>
      <xdr:spPr>
        <a:xfrm>
          <a:off x="1604917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9B79F650-F52D-4A07-BE31-289A39C0820C}"/>
            </a:ext>
          </a:extLst>
        </xdr:cNvPr>
        <xdr:cNvCxnSpPr/>
      </xdr:nvCxnSpPr>
      <xdr:spPr>
        <a:xfrm>
          <a:off x="16459200" y="1807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E5887438-2A20-418A-A65C-D6C400F337C5}"/>
            </a:ext>
          </a:extLst>
        </xdr:cNvPr>
        <xdr:cNvSpPr txBox="1"/>
      </xdr:nvSpPr>
      <xdr:spPr>
        <a:xfrm>
          <a:off x="1604917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528AD3B5-407A-4D48-AC22-FAC39409E1E7}"/>
            </a:ext>
          </a:extLst>
        </xdr:cNvPr>
        <xdr:cNvCxnSpPr/>
      </xdr:nvCxnSpPr>
      <xdr:spPr>
        <a:xfrm>
          <a:off x="16459200" y="1774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1A1FFC80-7CF7-4D61-850D-3F320BC2372D}"/>
            </a:ext>
          </a:extLst>
        </xdr:cNvPr>
        <xdr:cNvSpPr txBox="1"/>
      </xdr:nvSpPr>
      <xdr:spPr>
        <a:xfrm>
          <a:off x="1604917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A977E711-E238-4537-9063-67BF0E5366C6}"/>
            </a:ext>
          </a:extLst>
        </xdr:cNvPr>
        <xdr:cNvCxnSpPr/>
      </xdr:nvCxnSpPr>
      <xdr:spPr>
        <a:xfrm>
          <a:off x="16459200" y="1741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ED057299-8777-4E97-81BF-DFDEF85BC80C}"/>
            </a:ext>
          </a:extLst>
        </xdr:cNvPr>
        <xdr:cNvSpPr txBox="1"/>
      </xdr:nvSpPr>
      <xdr:spPr>
        <a:xfrm>
          <a:off x="1604917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262AC081-2A7B-48FE-BFDD-F2349562FD0E}"/>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F975758D-3920-43D7-8469-CE47D6B2A813}"/>
            </a:ext>
          </a:extLst>
        </xdr:cNvPr>
        <xdr:cNvSpPr txBox="1"/>
      </xdr:nvSpPr>
      <xdr:spPr>
        <a:xfrm>
          <a:off x="160491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74AE68E2-0ED5-4D24-945C-D52B5C0C8D50}"/>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9041B307-E029-415F-8C26-B6C1F77FDC15}"/>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4F9E1459-E594-43CD-8062-E9F52573BB9D}"/>
            </a:ext>
          </a:extLst>
        </xdr:cNvPr>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C5FE78B1-4459-463E-B8F0-61B79EBC6E84}"/>
            </a:ext>
          </a:extLst>
        </xdr:cNvPr>
        <xdr:cNvCxnSpPr/>
      </xdr:nvCxnSpPr>
      <xdr:spPr>
        <a:xfrm flipV="1">
          <a:off x="199510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8F6128FA-04A6-4413-845E-BA7B472F51FB}"/>
            </a:ext>
          </a:extLst>
        </xdr:cNvPr>
        <xdr:cNvSpPr txBox="1"/>
      </xdr:nvSpPr>
      <xdr:spPr>
        <a:xfrm>
          <a:off x="199898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60BF9CE7-55F7-4D1E-8766-4836D0AED2C9}"/>
            </a:ext>
          </a:extLst>
        </xdr:cNvPr>
        <xdr:cNvCxnSpPr/>
      </xdr:nvCxnSpPr>
      <xdr:spPr>
        <a:xfrm>
          <a:off x="19881850" y="18720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D7F43AAA-D24B-4822-9500-62BE599C038F}"/>
            </a:ext>
          </a:extLst>
        </xdr:cNvPr>
        <xdr:cNvSpPr txBox="1"/>
      </xdr:nvSpPr>
      <xdr:spPr>
        <a:xfrm>
          <a:off x="199898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B533283E-C198-48BC-84C2-F48063FF52B3}"/>
            </a:ext>
          </a:extLst>
        </xdr:cNvPr>
        <xdr:cNvCxnSpPr/>
      </xdr:nvCxnSpPr>
      <xdr:spPr>
        <a:xfrm>
          <a:off x="19881850" y="17168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E1C1925D-4A1B-414E-9D4A-95ED42A9FF49}"/>
            </a:ext>
          </a:extLst>
        </xdr:cNvPr>
        <xdr:cNvSpPr txBox="1"/>
      </xdr:nvSpPr>
      <xdr:spPr>
        <a:xfrm>
          <a:off x="199898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A5D54D28-8FBF-455C-851F-0E218AD71217}"/>
            </a:ext>
          </a:extLst>
        </xdr:cNvPr>
        <xdr:cNvSpPr/>
      </xdr:nvSpPr>
      <xdr:spPr>
        <a:xfrm>
          <a:off x="199009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0EEE6AD0-0733-4E2C-BEA5-7974AA6710BD}"/>
            </a:ext>
          </a:extLst>
        </xdr:cNvPr>
        <xdr:cNvSpPr/>
      </xdr:nvSpPr>
      <xdr:spPr>
        <a:xfrm>
          <a:off x="19157950" y="18248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0E4DB2C4-6A94-47D0-85EF-9FF4B9A2C8D8}"/>
            </a:ext>
          </a:extLst>
        </xdr:cNvPr>
        <xdr:cNvSpPr/>
      </xdr:nvSpPr>
      <xdr:spPr>
        <a:xfrm>
          <a:off x="1834515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5CEC2AFA-5768-4E40-9B7F-8BC8B5AB9FD3}"/>
            </a:ext>
          </a:extLst>
        </xdr:cNvPr>
        <xdr:cNvSpPr/>
      </xdr:nvSpPr>
      <xdr:spPr>
        <a:xfrm>
          <a:off x="175514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02341730-731F-4E9E-957F-22A5142E42D3}"/>
            </a:ext>
          </a:extLst>
        </xdr:cNvPr>
        <xdr:cNvSpPr/>
      </xdr:nvSpPr>
      <xdr:spPr>
        <a:xfrm>
          <a:off x="16757650" y="18261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1B5AFE7-897E-49D0-8202-E7FAAED833B1}"/>
            </a:ext>
          </a:extLst>
        </xdr:cNvPr>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E4D56C4-7B3B-4216-B7D4-D18D14805E42}"/>
            </a:ext>
          </a:extLst>
        </xdr:cNvPr>
        <xdr:cNvSpPr txBox="1"/>
      </xdr:nvSpPr>
      <xdr:spPr>
        <a:xfrm>
          <a:off x="1902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448A2F7-CEB8-40EC-BD3F-2D0B335CC791}"/>
            </a:ext>
          </a:extLst>
        </xdr:cNvPr>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7082260-825F-41A4-9116-625B8AF21AFF}"/>
            </a:ext>
          </a:extLst>
        </xdr:cNvPr>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042DCBA-37E1-4F80-9454-B1470F2B53C0}"/>
            </a:ext>
          </a:extLst>
        </xdr:cNvPr>
        <xdr:cNvSpPr txBox="1"/>
      </xdr:nvSpPr>
      <xdr:spPr>
        <a:xfrm>
          <a:off x="166274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936" name="楕円 935">
          <a:extLst>
            <a:ext uri="{FF2B5EF4-FFF2-40B4-BE49-F238E27FC236}">
              <a16:creationId xmlns:a16="http://schemas.microsoft.com/office/drawing/2014/main" id="{6B53B6A5-B7AF-4627-80EF-609644C2FC98}"/>
            </a:ext>
          </a:extLst>
        </xdr:cNvPr>
        <xdr:cNvSpPr/>
      </xdr:nvSpPr>
      <xdr:spPr>
        <a:xfrm>
          <a:off x="199009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38479</xdr:rowOff>
    </xdr:from>
    <xdr:ext cx="469744" cy="259045"/>
    <xdr:sp macro="" textlink="">
      <xdr:nvSpPr>
        <xdr:cNvPr id="937" name="【庁舎】&#10;一人当たり面積該当値テキスト">
          <a:extLst>
            <a:ext uri="{FF2B5EF4-FFF2-40B4-BE49-F238E27FC236}">
              <a16:creationId xmlns:a16="http://schemas.microsoft.com/office/drawing/2014/main" id="{244F2FD8-9862-4D2B-A5DC-674F13C6E43E}"/>
            </a:ext>
          </a:extLst>
        </xdr:cNvPr>
        <xdr:cNvSpPr txBox="1"/>
      </xdr:nvSpPr>
      <xdr:spPr>
        <a:xfrm>
          <a:off x="19989800" y="18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28666</xdr:rowOff>
    </xdr:from>
    <xdr:to>
      <xdr:col>112</xdr:col>
      <xdr:colOff>38100</xdr:colOff>
      <xdr:row>106</xdr:row>
      <xdr:rowOff>130266</xdr:rowOff>
    </xdr:to>
    <xdr:sp macro="" textlink="">
      <xdr:nvSpPr>
        <xdr:cNvPr id="938" name="楕円 937">
          <a:extLst>
            <a:ext uri="{FF2B5EF4-FFF2-40B4-BE49-F238E27FC236}">
              <a16:creationId xmlns:a16="http://schemas.microsoft.com/office/drawing/2014/main" id="{284406E9-6C22-4016-8C45-B1F8CB79D6D5}"/>
            </a:ext>
          </a:extLst>
        </xdr:cNvPr>
        <xdr:cNvSpPr/>
      </xdr:nvSpPr>
      <xdr:spPr>
        <a:xfrm>
          <a:off x="19157950" y="18202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66402</xdr:rowOff>
    </xdr:from>
    <xdr:to>
      <xdr:col>116</xdr:col>
      <xdr:colOff>63500</xdr:colOff>
      <xdr:row>106</xdr:row>
      <xdr:rowOff>79466</xdr:rowOff>
    </xdr:to>
    <xdr:cxnSp macro="">
      <xdr:nvCxnSpPr>
        <xdr:cNvPr id="939" name="直線コネクタ 938">
          <a:extLst>
            <a:ext uri="{FF2B5EF4-FFF2-40B4-BE49-F238E27FC236}">
              <a16:creationId xmlns:a16="http://schemas.microsoft.com/office/drawing/2014/main" id="{AF0DF632-E231-471F-99C2-6A79F53A39E8}"/>
            </a:ext>
          </a:extLst>
        </xdr:cNvPr>
        <xdr:cNvCxnSpPr/>
      </xdr:nvCxnSpPr>
      <xdr:spPr>
        <a:xfrm flipV="1">
          <a:off x="19199225" y="18240102"/>
          <a:ext cx="752475"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44994</xdr:rowOff>
    </xdr:from>
    <xdr:to>
      <xdr:col>107</xdr:col>
      <xdr:colOff>101600</xdr:colOff>
      <xdr:row>106</xdr:row>
      <xdr:rowOff>146594</xdr:rowOff>
    </xdr:to>
    <xdr:sp macro="" textlink="">
      <xdr:nvSpPr>
        <xdr:cNvPr id="940" name="楕円 939">
          <a:extLst>
            <a:ext uri="{FF2B5EF4-FFF2-40B4-BE49-F238E27FC236}">
              <a16:creationId xmlns:a16="http://schemas.microsoft.com/office/drawing/2014/main" id="{E45BC975-EECE-4615-818C-57BC5DC07258}"/>
            </a:ext>
          </a:extLst>
        </xdr:cNvPr>
        <xdr:cNvSpPr/>
      </xdr:nvSpPr>
      <xdr:spPr>
        <a:xfrm>
          <a:off x="1834515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79466</xdr:rowOff>
    </xdr:from>
    <xdr:to>
      <xdr:col>111</xdr:col>
      <xdr:colOff>177800</xdr:colOff>
      <xdr:row>106</xdr:row>
      <xdr:rowOff>95794</xdr:rowOff>
    </xdr:to>
    <xdr:cxnSp macro="">
      <xdr:nvCxnSpPr>
        <xdr:cNvPr id="941" name="直線コネクタ 940">
          <a:extLst>
            <a:ext uri="{FF2B5EF4-FFF2-40B4-BE49-F238E27FC236}">
              <a16:creationId xmlns:a16="http://schemas.microsoft.com/office/drawing/2014/main" id="{34F3C62B-2975-4DE7-BC45-623794F8A840}"/>
            </a:ext>
          </a:extLst>
        </xdr:cNvPr>
        <xdr:cNvCxnSpPr/>
      </xdr:nvCxnSpPr>
      <xdr:spPr>
        <a:xfrm flipV="1">
          <a:off x="18395950" y="18253166"/>
          <a:ext cx="8032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942" name="楕円 941">
          <a:extLst>
            <a:ext uri="{FF2B5EF4-FFF2-40B4-BE49-F238E27FC236}">
              <a16:creationId xmlns:a16="http://schemas.microsoft.com/office/drawing/2014/main" id="{AD48F2AA-DA45-4497-AE57-B502E7D0A3B7}"/>
            </a:ext>
          </a:extLst>
        </xdr:cNvPr>
        <xdr:cNvSpPr/>
      </xdr:nvSpPr>
      <xdr:spPr>
        <a:xfrm>
          <a:off x="175514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68036</xdr:rowOff>
    </xdr:from>
    <xdr:to>
      <xdr:col>107</xdr:col>
      <xdr:colOff>50800</xdr:colOff>
      <xdr:row>106</xdr:row>
      <xdr:rowOff>95794</xdr:rowOff>
    </xdr:to>
    <xdr:cxnSp macro="">
      <xdr:nvCxnSpPr>
        <xdr:cNvPr id="943" name="直線コネクタ 942">
          <a:extLst>
            <a:ext uri="{FF2B5EF4-FFF2-40B4-BE49-F238E27FC236}">
              <a16:creationId xmlns:a16="http://schemas.microsoft.com/office/drawing/2014/main" id="{831618AC-888C-4AC1-9E61-F7624899ED1F}"/>
            </a:ext>
          </a:extLst>
        </xdr:cNvPr>
        <xdr:cNvCxnSpPr/>
      </xdr:nvCxnSpPr>
      <xdr:spPr>
        <a:xfrm>
          <a:off x="17602200" y="18070286"/>
          <a:ext cx="79375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944" name="楕円 943">
          <a:extLst>
            <a:ext uri="{FF2B5EF4-FFF2-40B4-BE49-F238E27FC236}">
              <a16:creationId xmlns:a16="http://schemas.microsoft.com/office/drawing/2014/main" id="{F96EC8BB-6DB6-4008-BEC2-0A396179AF14}"/>
            </a:ext>
          </a:extLst>
        </xdr:cNvPr>
        <xdr:cNvSpPr/>
      </xdr:nvSpPr>
      <xdr:spPr>
        <a:xfrm>
          <a:off x="16757650" y="183689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68036</xdr:rowOff>
    </xdr:from>
    <xdr:to>
      <xdr:col>102</xdr:col>
      <xdr:colOff>114300</xdr:colOff>
      <xdr:row>107</xdr:row>
      <xdr:rowOff>74568</xdr:rowOff>
    </xdr:to>
    <xdr:cxnSp macro="">
      <xdr:nvCxnSpPr>
        <xdr:cNvPr id="945" name="直線コネクタ 944">
          <a:extLst>
            <a:ext uri="{FF2B5EF4-FFF2-40B4-BE49-F238E27FC236}">
              <a16:creationId xmlns:a16="http://schemas.microsoft.com/office/drawing/2014/main" id="{7EB3B4C2-5D6F-4062-A9CA-5FC1EFD9F0CD}"/>
            </a:ext>
          </a:extLst>
        </xdr:cNvPr>
        <xdr:cNvCxnSpPr/>
      </xdr:nvCxnSpPr>
      <xdr:spPr>
        <a:xfrm flipV="1">
          <a:off x="16798925" y="18070286"/>
          <a:ext cx="803275" cy="3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30B6B8FC-F61B-4FFD-8092-321A7030BD76}"/>
            </a:ext>
          </a:extLst>
        </xdr:cNvPr>
        <xdr:cNvSpPr txBox="1"/>
      </xdr:nvSpPr>
      <xdr:spPr>
        <a:xfrm>
          <a:off x="189802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F6ADF587-E638-4AC3-9F26-63A8ED990620}"/>
            </a:ext>
          </a:extLst>
        </xdr:cNvPr>
        <xdr:cNvSpPr txBox="1"/>
      </xdr:nvSpPr>
      <xdr:spPr>
        <a:xfrm>
          <a:off x="181801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02EE823C-3C65-4F77-8D74-23A8CDCAFEAB}"/>
            </a:ext>
          </a:extLst>
        </xdr:cNvPr>
        <xdr:cNvSpPr txBox="1"/>
      </xdr:nvSpPr>
      <xdr:spPr>
        <a:xfrm>
          <a:off x="1738637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D96E6406-E0CC-47CA-B666-9F6FA3EAE660}"/>
            </a:ext>
          </a:extLst>
        </xdr:cNvPr>
        <xdr:cNvSpPr txBox="1"/>
      </xdr:nvSpPr>
      <xdr:spPr>
        <a:xfrm>
          <a:off x="165926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146793</xdr:rowOff>
    </xdr:from>
    <xdr:ext cx="469744" cy="259045"/>
    <xdr:sp macro="" textlink="">
      <xdr:nvSpPr>
        <xdr:cNvPr id="950" name="n_1mainValue【庁舎】&#10;一人当たり面積">
          <a:extLst>
            <a:ext uri="{FF2B5EF4-FFF2-40B4-BE49-F238E27FC236}">
              <a16:creationId xmlns:a16="http://schemas.microsoft.com/office/drawing/2014/main" id="{353A6C50-F63C-428A-94D2-F37A0A957078}"/>
            </a:ext>
          </a:extLst>
        </xdr:cNvPr>
        <xdr:cNvSpPr txBox="1"/>
      </xdr:nvSpPr>
      <xdr:spPr>
        <a:xfrm>
          <a:off x="189802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163121</xdr:rowOff>
    </xdr:from>
    <xdr:ext cx="469744" cy="259045"/>
    <xdr:sp macro="" textlink="">
      <xdr:nvSpPr>
        <xdr:cNvPr id="951" name="n_2mainValue【庁舎】&#10;一人当たり面積">
          <a:extLst>
            <a:ext uri="{FF2B5EF4-FFF2-40B4-BE49-F238E27FC236}">
              <a16:creationId xmlns:a16="http://schemas.microsoft.com/office/drawing/2014/main" id="{FE8C3AB7-E7EA-44AC-A24E-36E11BFD50EC}"/>
            </a:ext>
          </a:extLst>
        </xdr:cNvPr>
        <xdr:cNvSpPr txBox="1"/>
      </xdr:nvSpPr>
      <xdr:spPr>
        <a:xfrm>
          <a:off x="181801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952" name="n_3mainValue【庁舎】&#10;一人当たり面積">
          <a:extLst>
            <a:ext uri="{FF2B5EF4-FFF2-40B4-BE49-F238E27FC236}">
              <a16:creationId xmlns:a16="http://schemas.microsoft.com/office/drawing/2014/main" id="{9B2A75CA-0C6D-4019-8BDC-F4C8C21FE9B1}"/>
            </a:ext>
          </a:extLst>
        </xdr:cNvPr>
        <xdr:cNvSpPr txBox="1"/>
      </xdr:nvSpPr>
      <xdr:spPr>
        <a:xfrm>
          <a:off x="1738637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116495</xdr:rowOff>
    </xdr:from>
    <xdr:ext cx="469744" cy="259045"/>
    <xdr:sp macro="" textlink="">
      <xdr:nvSpPr>
        <xdr:cNvPr id="953" name="n_4mainValue【庁舎】&#10;一人当たり面積">
          <a:extLst>
            <a:ext uri="{FF2B5EF4-FFF2-40B4-BE49-F238E27FC236}">
              <a16:creationId xmlns:a16="http://schemas.microsoft.com/office/drawing/2014/main" id="{B2DC7C33-3C88-400A-B27F-34277C8004F4}"/>
            </a:ext>
          </a:extLst>
        </xdr:cNvPr>
        <xdr:cNvSpPr txBox="1"/>
      </xdr:nvSpPr>
      <xdr:spPr>
        <a:xfrm>
          <a:off x="165926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C841CC6F-890B-4D61-8D57-836C8D28B702}"/>
            </a:ext>
          </a:extLst>
        </xdr:cNvPr>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BADB8353-8AD5-4027-B236-842CD381D88C}"/>
            </a:ext>
          </a:extLst>
        </xdr:cNvPr>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5ADB8A5D-D1D2-411F-B65F-E44FCB77C695}"/>
            </a:ext>
          </a:extLst>
        </xdr:cNvPr>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図書館</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の有形固定資産減価償却率が</a:t>
          </a:r>
          <a:r>
            <a:rPr kumimoji="1" lang="en-US" altLang="ja-JP" sz="1000">
              <a:latin typeface="ＭＳ Ｐゴシック" panose="020B0600070205080204" pitchFamily="50" charset="-128"/>
              <a:ea typeface="ＭＳ Ｐゴシック" panose="020B0600070205080204" pitchFamily="50" charset="-128"/>
            </a:rPr>
            <a:t>77.1</a:t>
          </a:r>
          <a:r>
            <a:rPr kumimoji="1" lang="ja-JP" altLang="en-US" sz="1000">
              <a:latin typeface="ＭＳ Ｐゴシック" panose="020B0600070205080204" pitchFamily="50" charset="-128"/>
              <a:ea typeface="ＭＳ Ｐゴシック" panose="020B0600070205080204" pitchFamily="50" charset="-128"/>
            </a:rPr>
            <a:t>％と類似団体平均よりも高くなっているのは、平成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年度に中央図書館を一部増築したものの、全面的な改修を行っていないことによるものである。今後は個別施設計画に基づき長寿命化に取り組んでいく。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80.1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％と類似団体平均よりも高くなっているのは、旧大館市の地区体育館（平均築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年）の老朽化が原因である。令和５年度は田代体育館の外壁張替工事等を実施したことにより前年度より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ポイント減少した。今後も個別施設計画に基づき長寿命化に取り組んでいく。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83.7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％と類似団体平均よりも高くなっているのは、平成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年度に一部改修をしたものの、市民文化会館が築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年経過していることによる。今後は計画的な改修工事による長寿命化に取り組んでいく。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90.5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％と類似団体平均より突出しているのは、粗大ごみ処理施設が築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年、し尿処理場が築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年となっているためである。今後は下水道処理施設とし尿処理場を統合し、粗大ごみ処理施設の長寿命化を図っていく。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94.5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％と類似団体平均よりも高くなっているのは、保健センターが築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年経過していることによる。今後も</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個別施設計画に基づき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計画的な改修工事による長寿命化に取り組んでいく。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71.4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％と類似団体平均よりも高くなっているのは、消防本部及び各分署が築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年以上経過していることによる。令和６年度に分署の建替え工事を予定しており、数値は改善する見通しである。建替えと併せて、個別施設計画に基づき長寿命化に取り組んでいく。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28.7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％と類似団体平均よりも低くなっているのは、令和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年度に本庁舎の建替え事業を実施したことに加え、田代支所が築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年経過しているものの、比内支所が築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年と比較的新しいことによるものである。比内支所は令和５年度から改修工事を実施しているため、償却率の上昇</a:t>
          </a:r>
          <a:r>
            <a:rPr kumimoji="1" lang="ja-JP" altLang="en-US" sz="1000">
              <a:solidFill>
                <a:schemeClr val="tx1"/>
              </a:solidFill>
              <a:latin typeface="ＭＳ Ｐゴシック" panose="020B0600070205080204" pitchFamily="50" charset="-128"/>
              <a:ea typeface="ＭＳ Ｐゴシック" panose="020B0600070205080204" pitchFamily="50" charset="-128"/>
            </a:rPr>
            <a:t>は今後緩やかになる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見通しである。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年間の財政力指数は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台で推移し、類似団体平均を下回っている。主な要因は、長引く地方経済の低迷や土地価格の下落、評価替え等による市税収入の伸び悩みによるものである。</a:t>
          </a:r>
        </a:p>
        <a:p>
          <a:r>
            <a:rPr kumimoji="1" lang="ja-JP" altLang="en-US" sz="1300">
              <a:latin typeface="ＭＳ Ｐゴシック" panose="020B0600070205080204" pitchFamily="50" charset="-128"/>
              <a:ea typeface="ＭＳ Ｐゴシック" panose="020B0600070205080204" pitchFamily="50" charset="-128"/>
            </a:rPr>
            <a:t>　５年度は、分子となる基準財政収入額及び分母となる基準財政需要額がともに増加し単年度の指数は増加したが、３か年平均値であるため前年度と同値となった。</a:t>
          </a:r>
        </a:p>
        <a:p>
          <a:r>
            <a:rPr kumimoji="1" lang="ja-JP" altLang="en-US" sz="1300">
              <a:latin typeface="ＭＳ Ｐゴシック" panose="020B0600070205080204" pitchFamily="50" charset="-128"/>
              <a:ea typeface="ＭＳ Ｐゴシック" panose="020B0600070205080204" pitchFamily="50" charset="-128"/>
            </a:rPr>
            <a:t>　今後も市税を中心とした歳入確保に努め、歳出の徹底的な見直しを行い財政基盤の強化を図る。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５年度は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％と類似団体平均を上回っており、分子となる経常経費において障害者自立支援給付費や人件費等の増により前年度比</a:t>
          </a:r>
          <a:r>
            <a:rPr kumimoji="1" lang="en-US" altLang="ja-JP" sz="1300">
              <a:latin typeface="ＭＳ Ｐゴシック" panose="020B0600070205080204" pitchFamily="50" charset="-128"/>
              <a:ea typeface="ＭＳ Ｐゴシック" panose="020B0600070205080204" pitchFamily="50" charset="-128"/>
            </a:rPr>
            <a:t>33,135</a:t>
          </a:r>
          <a:r>
            <a:rPr kumimoji="1" lang="ja-JP" altLang="en-US" sz="1300">
              <a:latin typeface="ＭＳ Ｐゴシック" panose="020B0600070205080204" pitchFamily="50" charset="-128"/>
              <a:ea typeface="ＭＳ Ｐゴシック" panose="020B0600070205080204" pitchFamily="50" charset="-128"/>
            </a:rPr>
            <a:t>千円の増となったが、分母においても普通交付税や固定資産税の増により前年度比</a:t>
          </a:r>
          <a:r>
            <a:rPr kumimoji="1" lang="en-US" altLang="ja-JP" sz="1300">
              <a:latin typeface="ＭＳ Ｐゴシック" panose="020B0600070205080204" pitchFamily="50" charset="-128"/>
              <a:ea typeface="ＭＳ Ｐゴシック" panose="020B0600070205080204" pitchFamily="50" charset="-128"/>
            </a:rPr>
            <a:t>26,515</a:t>
          </a:r>
          <a:r>
            <a:rPr kumimoji="1" lang="ja-JP" altLang="en-US" sz="1300">
              <a:latin typeface="ＭＳ Ｐゴシック" panose="020B0600070205080204" pitchFamily="50" charset="-128"/>
              <a:ea typeface="ＭＳ Ｐゴシック" panose="020B0600070205080204" pitchFamily="50" charset="-128"/>
            </a:rPr>
            <a:t>千円の増となったことで、比率は前年度と同ポイントとなった。</a:t>
          </a:r>
        </a:p>
        <a:p>
          <a:r>
            <a:rPr kumimoji="1" lang="ja-JP" altLang="en-US" sz="1300">
              <a:latin typeface="ＭＳ Ｐゴシック" panose="020B0600070205080204" pitchFamily="50" charset="-128"/>
              <a:ea typeface="ＭＳ Ｐゴシック" panose="020B0600070205080204" pitchFamily="50" charset="-128"/>
            </a:rPr>
            <a:t>　今後も病院事業の経営改善及び職員定員適正化計画の着実な実施により比率の改善を図る。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63</xdr:row>
      <xdr:rowOff>157734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5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63</xdr:row>
      <xdr:rowOff>157734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4056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63</xdr:row>
      <xdr:rowOff>70866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4056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63</xdr:row>
      <xdr:rowOff>70866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1778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人口１人当たりの人件費・物件費等が</a:t>
          </a:r>
          <a:r>
            <a:rPr kumimoji="1" lang="en-US" altLang="ja-JP" sz="1300">
              <a:latin typeface="ＭＳ Ｐゴシック" panose="020B0600070205080204" pitchFamily="50" charset="-128"/>
              <a:ea typeface="ＭＳ Ｐゴシック" panose="020B0600070205080204" pitchFamily="50" charset="-128"/>
            </a:rPr>
            <a:t>191,227</a:t>
          </a:r>
          <a:r>
            <a:rPr kumimoji="1" lang="ja-JP" altLang="en-US" sz="1300">
              <a:latin typeface="ＭＳ Ｐゴシック" panose="020B0600070205080204" pitchFamily="50" charset="-128"/>
              <a:ea typeface="ＭＳ Ｐゴシック" panose="020B0600070205080204" pitchFamily="50" charset="-128"/>
            </a:rPr>
            <a:t>円と類似団体の平均より高くなっている。人口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人当たり職員数が類似団体平均より多いこと、県の人事委員会勧告に準じた給与改定に基づく人件費の増や公共施設の管理を指定管理者への委託を推し進めていることによる物件費の増等がその要因である。</a:t>
          </a:r>
        </a:p>
        <a:p>
          <a:r>
            <a:rPr kumimoji="1" lang="ja-JP" altLang="en-US" sz="1300">
              <a:latin typeface="ＭＳ Ｐゴシック" panose="020B0600070205080204" pitchFamily="50" charset="-128"/>
              <a:ea typeface="ＭＳ Ｐゴシック" panose="020B0600070205080204" pitchFamily="50" charset="-128"/>
            </a:rPr>
            <a:t>　このため、今後も職員定員適正化計画に基づく職員の適正配置や大館市公共施設等総合管理計画に基づく施設の適正管理等により人件費、物件費の抑制を図り、数値の改善を図る。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132635</xdr:rowOff>
    </xdr:from>
    <xdr:to>
      <xdr:col>23</xdr:col>
      <xdr:colOff>133350</xdr:colOff>
      <xdr:row>85</xdr:row>
      <xdr:rowOff>40525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34435"/>
          <a:ext cx="838200" cy="7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21785</xdr:rowOff>
    </xdr:from>
    <xdr:to>
      <xdr:col>19</xdr:col>
      <xdr:colOff>133350</xdr:colOff>
      <xdr:row>85</xdr:row>
      <xdr:rowOff>40525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95035"/>
          <a:ext cx="889000" cy="1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162796</xdr:rowOff>
    </xdr:from>
    <xdr:to>
      <xdr:col>15</xdr:col>
      <xdr:colOff>82550</xdr:colOff>
      <xdr:row>85</xdr:row>
      <xdr:rowOff>21785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93146"/>
          <a:ext cx="889000" cy="2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63340</xdr:rowOff>
    </xdr:from>
    <xdr:to>
      <xdr:col>11</xdr:col>
      <xdr:colOff>31750</xdr:colOff>
      <xdr:row>83</xdr:row>
      <xdr:rowOff>162796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3690"/>
          <a:ext cx="889000" cy="9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81835</xdr:rowOff>
    </xdr:from>
    <xdr:to>
      <xdr:col>23</xdr:col>
      <xdr:colOff>184150</xdr:colOff>
      <xdr:row>85</xdr:row>
      <xdr:rowOff>11985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53912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161175</xdr:rowOff>
    </xdr:from>
    <xdr:to>
      <xdr:col>19</xdr:col>
      <xdr:colOff>184150</xdr:colOff>
      <xdr:row>85</xdr:row>
      <xdr:rowOff>91325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6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76102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49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142435</xdr:rowOff>
    </xdr:from>
    <xdr:to>
      <xdr:col>15</xdr:col>
      <xdr:colOff>133350</xdr:colOff>
      <xdr:row>85</xdr:row>
      <xdr:rowOff>72585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57362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3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111996</xdr:rowOff>
    </xdr:from>
    <xdr:to>
      <xdr:col>11</xdr:col>
      <xdr:colOff>82550</xdr:colOff>
      <xdr:row>84</xdr:row>
      <xdr:rowOff>42146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26923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12540</xdr:rowOff>
    </xdr:from>
    <xdr:to>
      <xdr:col>7</xdr:col>
      <xdr:colOff>31750</xdr:colOff>
      <xdr:row>83</xdr:row>
      <xdr:rowOff>114140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98917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大きな制度改正はなく、類似団体より低い指数となっている。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今後も地域の民間企業の給与水準との均衡を基本とし、国や県の動向等を踏まえ、給与の適正化に努める。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49893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人口の減少割合が高かったこと、また、インフラの老朽化対策のための技師の増員等により、増加した。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務の権限移譲など全体業務量の増加により、人口が減少しても職員数を減らせる状況にはなく、２年度～５年度及び６年度～１０年度における職員定員適正化計画においても増員を計画しているため、今後しばらくは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人当たり職員数は微増していくと思われる。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6668</xdr:rowOff>
    </xdr:from>
    <xdr:to>
      <xdr:col>81</xdr:col>
      <xdr:colOff>44450</xdr:colOff>
      <xdr:row>65</xdr:row>
      <xdr:rowOff>66993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5091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170074</xdr:rowOff>
    </xdr:from>
    <xdr:to>
      <xdr:col>77</xdr:col>
      <xdr:colOff>44450</xdr:colOff>
      <xdr:row>65</xdr:row>
      <xdr:rowOff>6668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4287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137901</xdr:rowOff>
    </xdr:from>
    <xdr:to>
      <xdr:col>72</xdr:col>
      <xdr:colOff>203200</xdr:colOff>
      <xdr:row>64</xdr:row>
      <xdr:rowOff>170074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1070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79587</xdr:rowOff>
    </xdr:from>
    <xdr:to>
      <xdr:col>68</xdr:col>
      <xdr:colOff>152400</xdr:colOff>
      <xdr:row>64</xdr:row>
      <xdr:rowOff>137901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52387"/>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16193</xdr:rowOff>
    </xdr:from>
    <xdr:to>
      <xdr:col>81</xdr:col>
      <xdr:colOff>95250</xdr:colOff>
      <xdr:row>65</xdr:row>
      <xdr:rowOff>117793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159720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3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127318</xdr:rowOff>
    </xdr:from>
    <xdr:to>
      <xdr:col>77</xdr:col>
      <xdr:colOff>95250</xdr:colOff>
      <xdr:row>65</xdr:row>
      <xdr:rowOff>57468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42245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8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119274</xdr:rowOff>
    </xdr:from>
    <xdr:to>
      <xdr:col>73</xdr:col>
      <xdr:colOff>44450</xdr:colOff>
      <xdr:row>65</xdr:row>
      <xdr:rowOff>49424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34201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7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87101</xdr:rowOff>
    </xdr:from>
    <xdr:to>
      <xdr:col>68</xdr:col>
      <xdr:colOff>203200</xdr:colOff>
      <xdr:row>65</xdr:row>
      <xdr:rowOff>17251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28787</xdr:rowOff>
    </xdr:from>
    <xdr:to>
      <xdr:col>64</xdr:col>
      <xdr:colOff>152400</xdr:colOff>
      <xdr:row>64</xdr:row>
      <xdr:rowOff>130387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115164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％と類似団体平均を上回って推移してきている。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５年度は分子となる元利償還金が減少し、また、下水道事業債、病院事業債等の公営企業債の元利償還に対する繰入金の減少により単年度では減少したが、３か年平均では前年度比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６年度も元利償還金は減少する見込みであるため、単年度では比率が減少することが見込まれるが、それ以降は、大館駅周辺整備事業や斎場建設事業の元利償還により比率の上昇が見込まれる。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138938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104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81026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525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42418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525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52070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となっており、類似団体平均を大きく上回って推移してきている。近年、繰上償還や地方債新規発行額の抑制により数値は減少してきていたが、退職手当負担金見込額や公営企業債等繰入見込額の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増加が影響し、前年度より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今後は、本庁舎外構整備事業や斎場建設事業等に伴う地方債の借り入れにより比率の上昇が見込まれるが、引き続き普通建設事業を厳選し、地方債残高の増加を抑制していく。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126819</xdr:rowOff>
    </xdr:from>
    <xdr:to>
      <xdr:col>81</xdr:col>
      <xdr:colOff>44450</xdr:colOff>
      <xdr:row>18</xdr:row>
      <xdr:rowOff>131415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212919"/>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126819</xdr:rowOff>
    </xdr:from>
    <xdr:to>
      <xdr:col>77</xdr:col>
      <xdr:colOff>44450</xdr:colOff>
      <xdr:row>19</xdr:row>
      <xdr:rowOff>181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12919"/>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181</xdr:rowOff>
    </xdr:from>
    <xdr:to>
      <xdr:col>72</xdr:col>
      <xdr:colOff>203200</xdr:colOff>
      <xdr:row>19</xdr:row>
      <xdr:rowOff>61081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257731"/>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62472</xdr:rowOff>
    </xdr:from>
    <xdr:to>
      <xdr:col>68</xdr:col>
      <xdr:colOff>152400</xdr:colOff>
      <xdr:row>19</xdr:row>
      <xdr:rowOff>61081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148572"/>
          <a:ext cx="889000" cy="1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80615</xdr:rowOff>
    </xdr:from>
    <xdr:to>
      <xdr:col>81</xdr:col>
      <xdr:colOff>95250</xdr:colOff>
      <xdr:row>19</xdr:row>
      <xdr:rowOff>10765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52692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3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76019</xdr:rowOff>
    </xdr:from>
    <xdr:to>
      <xdr:col>77</xdr:col>
      <xdr:colOff>95250</xdr:colOff>
      <xdr:row>19</xdr:row>
      <xdr:rowOff>6169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6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162396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4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120831</xdr:rowOff>
    </xdr:from>
    <xdr:to>
      <xdr:col>73</xdr:col>
      <xdr:colOff>44450</xdr:colOff>
      <xdr:row>19</xdr:row>
      <xdr:rowOff>50981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20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35758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29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10281</xdr:rowOff>
    </xdr:from>
    <xdr:to>
      <xdr:col>68</xdr:col>
      <xdr:colOff>203200</xdr:colOff>
      <xdr:row>19</xdr:row>
      <xdr:rowOff>111881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2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96658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35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11672</xdr:rowOff>
    </xdr:from>
    <xdr:to>
      <xdr:col>64</xdr:col>
      <xdr:colOff>152400</xdr:colOff>
      <xdr:row>18</xdr:row>
      <xdr:rowOff>113272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9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98049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8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ポイント上回っている。これは、再任用職員数の増加や物価高騰対策支援事業等に伴う職員の時間外勤務手当の増加が要因として考えられる。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今後も、職員定員適正化計画に基づく適正な人員配置や事務事業の見直しを行い、人件費の抑制を図る。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130266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287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71483</xdr:rowOff>
    </xdr:from>
    <xdr:to>
      <xdr:col>19</xdr:col>
      <xdr:colOff>187325</xdr:colOff>
      <xdr:row>36</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436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71483</xdr:rowOff>
    </xdr:from>
    <xdr:to>
      <xdr:col>15</xdr:col>
      <xdr:colOff>98425</xdr:colOff>
      <xdr:row>36</xdr:row>
      <xdr:rowOff>130266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4368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130266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3918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79466</xdr:rowOff>
    </xdr:from>
    <xdr:to>
      <xdr:col>24</xdr:col>
      <xdr:colOff>76200</xdr:colOff>
      <xdr:row>37</xdr:row>
      <xdr:rowOff>9616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51543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2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59872</xdr:rowOff>
    </xdr:from>
    <xdr:to>
      <xdr:col>20</xdr:col>
      <xdr:colOff>38100</xdr:colOff>
      <xdr:row>36</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20683</xdr:rowOff>
    </xdr:from>
    <xdr:to>
      <xdr:col>15</xdr:col>
      <xdr:colOff>149225</xdr:colOff>
      <xdr:row>36</xdr:row>
      <xdr:rowOff>122283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107060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79466</xdr:rowOff>
    </xdr:from>
    <xdr:to>
      <xdr:col>11</xdr:col>
      <xdr:colOff>60325</xdr:colOff>
      <xdr:row>37</xdr:row>
      <xdr:rowOff>9616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165843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ポイント上回っている。これは、物価高騰に伴うごみ処理委託料と指定管理料の増加が要因として考えられる。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今後も指定管理者制度の活用を図りつつ、併せて大館市公共施設等総合管理計画に基づく施設管理の適正化を図り、物件費の見直しを行う。</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33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35560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ポイントの増となっている。これは、電力・ガス・食料品等価格高騰緊急支援給付金事業費や生活保護費の増加が要因として考えられる。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今後も適切な福祉サービスを実施することにより、扶助費の適正化を図る。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996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57</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812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ポイントの減となっている。これは、小雪による除排雪関連経費が大幅に減少したことと国民健康保険特別会計への繰出金の減少が要因として考えられる。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今後も維持補修事業の適正化と各事業会計の歳入の確保に努め、数値の改善を図る。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37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1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60</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1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60</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80027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88900</xdr:rowOff>
    </xdr:from>
    <xdr:to>
      <xdr:col>78</xdr:col>
      <xdr:colOff>120650</xdr:colOff>
      <xdr:row>61</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6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101600</xdr:rowOff>
    </xdr:from>
    <xdr:to>
      <xdr:col>69</xdr:col>
      <xdr:colOff>142875</xdr:colOff>
      <xdr:row>61</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前年度と同ポイントとなっている。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病院事業に対する補助金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下水道事業に対する補助金等が増加したことにより、前年度と同ポイントになったものと考えられる。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大館市病院事業経営改革プランに基づく病院事業の経営改善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下水道事業の使用料収入の確保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により、補助費等の抑制を図る。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35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72136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72136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940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ポイント下回っている。これは、償還終了件数の増により定時償還元金が減少したことが要因として考えられる。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今後も普通建設事業を厳選し、収支の状況を見極めながら積極的な繰上償還の実施、交付税算入率の高い地方債の活用に努める。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88137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715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88137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394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51563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51563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48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ポイント上回っている。これは、人件費及び物件費の比率が増加したことによるものである。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今後も経常経費の見直しによる経常収支比率の改善を進めることで、数値の改善を図る。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02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46989</xdr:rowOff>
    </xdr:from>
    <xdr:to>
      <xdr:col>78</xdr:col>
      <xdr:colOff>69850</xdr:colOff>
      <xdr:row>77</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718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76</xdr:row>
      <xdr:rowOff>167005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77189"/>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167005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14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116205</xdr:rowOff>
    </xdr:from>
    <xdr:to>
      <xdr:col>69</xdr:col>
      <xdr:colOff>142875</xdr:colOff>
      <xdr:row>77</xdr:row>
      <xdr:rowOff>46355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31132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144793</xdr:rowOff>
    </xdr:from>
    <xdr:to>
      <xdr:col>29</xdr:col>
      <xdr:colOff>127000</xdr:colOff>
      <xdr:row>13</xdr:row>
      <xdr:rowOff>164109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21268"/>
          <a:ext cx="6477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164109</xdr:rowOff>
    </xdr:from>
    <xdr:to>
      <xdr:col>26</xdr:col>
      <xdr:colOff>50800</xdr:colOff>
      <xdr:row>14</xdr:row>
      <xdr:rowOff>11957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0584"/>
          <a:ext cx="698500" cy="1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11957</xdr:rowOff>
    </xdr:from>
    <xdr:to>
      <xdr:col>22</xdr:col>
      <xdr:colOff>114300</xdr:colOff>
      <xdr:row>14</xdr:row>
      <xdr:rowOff>115113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59882"/>
          <a:ext cx="698500" cy="10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115113</xdr:rowOff>
    </xdr:from>
    <xdr:to>
      <xdr:col>18</xdr:col>
      <xdr:colOff>177800</xdr:colOff>
      <xdr:row>15</xdr:row>
      <xdr:rowOff>65678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63038"/>
          <a:ext cx="698500" cy="12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93993</xdr:rowOff>
    </xdr:from>
    <xdr:to>
      <xdr:col>29</xdr:col>
      <xdr:colOff>177800</xdr:colOff>
      <xdr:row>14</xdr:row>
      <xdr:rowOff>24143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70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110520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1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113309</xdr:rowOff>
    </xdr:from>
    <xdr:to>
      <xdr:col>26</xdr:col>
      <xdr:colOff>101600</xdr:colOff>
      <xdr:row>14</xdr:row>
      <xdr:rowOff>43459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89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53636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5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132607</xdr:rowOff>
    </xdr:from>
    <xdr:to>
      <xdr:col>22</xdr:col>
      <xdr:colOff>165100</xdr:colOff>
      <xdr:row>14</xdr:row>
      <xdr:rowOff>62757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0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72934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7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64313</xdr:rowOff>
    </xdr:from>
    <xdr:to>
      <xdr:col>19</xdr:col>
      <xdr:colOff>38100</xdr:colOff>
      <xdr:row>14</xdr:row>
      <xdr:rowOff>165913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1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4640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8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14878</xdr:rowOff>
    </xdr:from>
    <xdr:to>
      <xdr:col>15</xdr:col>
      <xdr:colOff>101600</xdr:colOff>
      <xdr:row>15</xdr:row>
      <xdr:rowOff>116478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126655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73606</xdr:rowOff>
    </xdr:from>
    <xdr:to>
      <xdr:col>29</xdr:col>
      <xdr:colOff>127000</xdr:colOff>
      <xdr:row>34</xdr:row>
      <xdr:rowOff>118542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41056"/>
          <a:ext cx="647700" cy="44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73606</xdr:rowOff>
    </xdr:from>
    <xdr:to>
      <xdr:col>26</xdr:col>
      <xdr:colOff>50800</xdr:colOff>
      <xdr:row>34</xdr:row>
      <xdr:rowOff>266805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41056"/>
          <a:ext cx="698500" cy="193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266805</xdr:rowOff>
    </xdr:from>
    <xdr:to>
      <xdr:col>22</xdr:col>
      <xdr:colOff>114300</xdr:colOff>
      <xdr:row>34</xdr:row>
      <xdr:rowOff>335091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34255"/>
          <a:ext cx="698500" cy="68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295478</xdr:rowOff>
    </xdr:from>
    <xdr:to>
      <xdr:col>18</xdr:col>
      <xdr:colOff>177800</xdr:colOff>
      <xdr:row>34</xdr:row>
      <xdr:rowOff>335091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62928"/>
          <a:ext cx="698500" cy="3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67742</xdr:rowOff>
    </xdr:from>
    <xdr:to>
      <xdr:col>29</xdr:col>
      <xdr:colOff>177800</xdr:colOff>
      <xdr:row>34</xdr:row>
      <xdr:rowOff>169342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3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255719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8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22806</xdr:rowOff>
    </xdr:from>
    <xdr:to>
      <xdr:col>26</xdr:col>
      <xdr:colOff>101600</xdr:colOff>
      <xdr:row>34</xdr:row>
      <xdr:rowOff>124406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9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134583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216005</xdr:rowOff>
    </xdr:from>
    <xdr:to>
      <xdr:col>22</xdr:col>
      <xdr:colOff>165100</xdr:colOff>
      <xdr:row>34</xdr:row>
      <xdr:rowOff>317605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83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327782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5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284291</xdr:rowOff>
    </xdr:from>
    <xdr:to>
      <xdr:col>19</xdr:col>
      <xdr:colOff>38100</xdr:colOff>
      <xdr:row>35</xdr:row>
      <xdr:rowOff>42991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53168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244678</xdr:rowOff>
    </xdr:from>
    <xdr:to>
      <xdr:col>15</xdr:col>
      <xdr:colOff>101600</xdr:colOff>
      <xdr:row>35</xdr:row>
      <xdr:rowOff>3378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12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8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45288</xdr:rowOff>
    </xdr:from>
    <xdr:to>
      <xdr:col>24</xdr:col>
      <xdr:colOff>63500</xdr:colOff>
      <xdr:row>33</xdr:row>
      <xdr:rowOff>69729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3138"/>
          <a:ext cx="8382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53442</xdr:rowOff>
    </xdr:from>
    <xdr:to>
      <xdr:col>19</xdr:col>
      <xdr:colOff>177800</xdr:colOff>
      <xdr:row>33</xdr:row>
      <xdr:rowOff>69729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11292"/>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53442</xdr:rowOff>
    </xdr:from>
    <xdr:to>
      <xdr:col>15</xdr:col>
      <xdr:colOff>50800</xdr:colOff>
      <xdr:row>33</xdr:row>
      <xdr:rowOff>156464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11292"/>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156464</xdr:rowOff>
    </xdr:from>
    <xdr:to>
      <xdr:col>10</xdr:col>
      <xdr:colOff>114300</xdr:colOff>
      <xdr:row>35</xdr:row>
      <xdr:rowOff>28200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4314"/>
          <a:ext cx="889000" cy="21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165938</xdr:rowOff>
    </xdr:from>
    <xdr:to>
      <xdr:col>24</xdr:col>
      <xdr:colOff>114300</xdr:colOff>
      <xdr:row>33</xdr:row>
      <xdr:rowOff>96088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17365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18929</xdr:rowOff>
    </xdr:from>
    <xdr:to>
      <xdr:col>20</xdr:col>
      <xdr:colOff>38100</xdr:colOff>
      <xdr:row>33</xdr:row>
      <xdr:rowOff>120529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137056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2642</xdr:rowOff>
    </xdr:from>
    <xdr:to>
      <xdr:col>15</xdr:col>
      <xdr:colOff>101600</xdr:colOff>
      <xdr:row>33</xdr:row>
      <xdr:rowOff>104242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120769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105664</xdr:rowOff>
    </xdr:from>
    <xdr:to>
      <xdr:col>10</xdr:col>
      <xdr:colOff>165100</xdr:colOff>
      <xdr:row>34</xdr:row>
      <xdr:rowOff>35814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52341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148850</xdr:rowOff>
    </xdr:from>
    <xdr:to>
      <xdr:col>6</xdr:col>
      <xdr:colOff>38100</xdr:colOff>
      <xdr:row>35</xdr:row>
      <xdr:rowOff>79000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95527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5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133452</xdr:rowOff>
    </xdr:from>
    <xdr:to>
      <xdr:col>24</xdr:col>
      <xdr:colOff>63500</xdr:colOff>
      <xdr:row>55</xdr:row>
      <xdr:rowOff>164846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63202"/>
          <a:ext cx="8382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133452</xdr:rowOff>
    </xdr:from>
    <xdr:to>
      <xdr:col>19</xdr:col>
      <xdr:colOff>177800</xdr:colOff>
      <xdr:row>56</xdr:row>
      <xdr:rowOff>3149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6320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3149</xdr:rowOff>
    </xdr:from>
    <xdr:to>
      <xdr:col>15</xdr:col>
      <xdr:colOff>50800</xdr:colOff>
      <xdr:row>56</xdr:row>
      <xdr:rowOff>156823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04349"/>
          <a:ext cx="889000" cy="15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90301</xdr:rowOff>
    </xdr:from>
    <xdr:to>
      <xdr:col>10</xdr:col>
      <xdr:colOff>114300</xdr:colOff>
      <xdr:row>56</xdr:row>
      <xdr:rowOff>156823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91501"/>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114046</xdr:rowOff>
    </xdr:from>
    <xdr:to>
      <xdr:col>24</xdr:col>
      <xdr:colOff>114300</xdr:colOff>
      <xdr:row>56</xdr:row>
      <xdr:rowOff>44196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136923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9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82652</xdr:rowOff>
    </xdr:from>
    <xdr:to>
      <xdr:col>20</xdr:col>
      <xdr:colOff>38100</xdr:colOff>
      <xdr:row>56</xdr:row>
      <xdr:rowOff>12802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29329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8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123799</xdr:rowOff>
    </xdr:from>
    <xdr:to>
      <xdr:col>15</xdr:col>
      <xdr:colOff>101600</xdr:colOff>
      <xdr:row>56</xdr:row>
      <xdr:rowOff>53949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70476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106023</xdr:rowOff>
    </xdr:from>
    <xdr:to>
      <xdr:col>10</xdr:col>
      <xdr:colOff>165100</xdr:colOff>
      <xdr:row>57</xdr:row>
      <xdr:rowOff>36173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52700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8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39501</xdr:rowOff>
    </xdr:from>
    <xdr:to>
      <xdr:col>6</xdr:col>
      <xdr:colOff>38100</xdr:colOff>
      <xdr:row>56</xdr:row>
      <xdr:rowOff>141101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4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157628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1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136545</xdr:rowOff>
    </xdr:from>
    <xdr:to>
      <xdr:col>24</xdr:col>
      <xdr:colOff>63500</xdr:colOff>
      <xdr:row>76</xdr:row>
      <xdr:rowOff>1260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652395"/>
          <a:ext cx="838200" cy="37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163337</xdr:rowOff>
    </xdr:from>
    <xdr:to>
      <xdr:col>19</xdr:col>
      <xdr:colOff>177800</xdr:colOff>
      <xdr:row>73</xdr:row>
      <xdr:rowOff>136545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507737"/>
          <a:ext cx="889000" cy="1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163337</xdr:rowOff>
    </xdr:from>
    <xdr:to>
      <xdr:col>15</xdr:col>
      <xdr:colOff>50800</xdr:colOff>
      <xdr:row>74</xdr:row>
      <xdr:rowOff>103856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507737"/>
          <a:ext cx="889000" cy="28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103856</xdr:rowOff>
    </xdr:from>
    <xdr:to>
      <xdr:col>10</xdr:col>
      <xdr:colOff>114300</xdr:colOff>
      <xdr:row>76</xdr:row>
      <xdr:rowOff>86299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91156"/>
          <a:ext cx="889000" cy="3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121910</xdr:rowOff>
    </xdr:from>
    <xdr:to>
      <xdr:col>24</xdr:col>
      <xdr:colOff>114300</xdr:colOff>
      <xdr:row>76</xdr:row>
      <xdr:rowOff>52059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80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144787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3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85745</xdr:rowOff>
    </xdr:from>
    <xdr:to>
      <xdr:col>20</xdr:col>
      <xdr:colOff>38100</xdr:colOff>
      <xdr:row>74</xdr:row>
      <xdr:rowOff>15895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32422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37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112537</xdr:rowOff>
    </xdr:from>
    <xdr:to>
      <xdr:col>15</xdr:col>
      <xdr:colOff>101600</xdr:colOff>
      <xdr:row>73</xdr:row>
      <xdr:rowOff>42687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4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59214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23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53056</xdr:rowOff>
    </xdr:from>
    <xdr:to>
      <xdr:col>10</xdr:col>
      <xdr:colOff>165100</xdr:colOff>
      <xdr:row>74</xdr:row>
      <xdr:rowOff>154656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4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171183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1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35499</xdr:rowOff>
    </xdr:from>
    <xdr:to>
      <xdr:col>6</xdr:col>
      <xdr:colOff>38100</xdr:colOff>
      <xdr:row>76</xdr:row>
      <xdr:rowOff>137099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153626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25715</xdr:rowOff>
    </xdr:from>
    <xdr:to>
      <xdr:col>24</xdr:col>
      <xdr:colOff>63500</xdr:colOff>
      <xdr:row>96</xdr:row>
      <xdr:rowOff>11384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13465"/>
          <a:ext cx="838200" cy="15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88922</xdr:rowOff>
    </xdr:from>
    <xdr:to>
      <xdr:col>19</xdr:col>
      <xdr:colOff>177800</xdr:colOff>
      <xdr:row>96</xdr:row>
      <xdr:rowOff>11384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05222"/>
          <a:ext cx="889000" cy="26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88922</xdr:rowOff>
    </xdr:from>
    <xdr:to>
      <xdr:col>15</xdr:col>
      <xdr:colOff>50800</xdr:colOff>
      <xdr:row>96</xdr:row>
      <xdr:rowOff>129028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05222"/>
          <a:ext cx="889000" cy="3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129028</xdr:rowOff>
    </xdr:from>
    <xdr:to>
      <xdr:col>10</xdr:col>
      <xdr:colOff>114300</xdr:colOff>
      <xdr:row>96</xdr:row>
      <xdr:rowOff>143044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88228"/>
          <a:ext cx="889000" cy="1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146365</xdr:rowOff>
    </xdr:from>
    <xdr:to>
      <xdr:col>24</xdr:col>
      <xdr:colOff>114300</xdr:colOff>
      <xdr:row>95</xdr:row>
      <xdr:rowOff>76515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169242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1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132034</xdr:rowOff>
    </xdr:from>
    <xdr:to>
      <xdr:col>20</xdr:col>
      <xdr:colOff>38100</xdr:colOff>
      <xdr:row>96</xdr:row>
      <xdr:rowOff>62184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1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78711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9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38122</xdr:rowOff>
    </xdr:from>
    <xdr:to>
      <xdr:col>15</xdr:col>
      <xdr:colOff>101600</xdr:colOff>
      <xdr:row>94</xdr:row>
      <xdr:rowOff>139722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5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156249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2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78228</xdr:rowOff>
    </xdr:from>
    <xdr:to>
      <xdr:col>10</xdr:col>
      <xdr:colOff>165100</xdr:colOff>
      <xdr:row>97</xdr:row>
      <xdr:rowOff>8378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24905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92244</xdr:rowOff>
    </xdr:from>
    <xdr:to>
      <xdr:col>6</xdr:col>
      <xdr:colOff>38100</xdr:colOff>
      <xdr:row>97</xdr:row>
      <xdr:rowOff>22394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38921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2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124253</xdr:rowOff>
    </xdr:from>
    <xdr:to>
      <xdr:col>55</xdr:col>
      <xdr:colOff>0</xdr:colOff>
      <xdr:row>36</xdr:row>
      <xdr:rowOff>160873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96453"/>
          <a:ext cx="838200" cy="3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124253</xdr:rowOff>
    </xdr:from>
    <xdr:to>
      <xdr:col>50</xdr:col>
      <xdr:colOff>114300</xdr:colOff>
      <xdr:row>37</xdr:row>
      <xdr:rowOff>27817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96453"/>
          <a:ext cx="889000" cy="7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65470</xdr:rowOff>
    </xdr:from>
    <xdr:to>
      <xdr:col>45</xdr:col>
      <xdr:colOff>177800</xdr:colOff>
      <xdr:row>37</xdr:row>
      <xdr:rowOff>27817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08970"/>
          <a:ext cx="889000" cy="1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65470</xdr:rowOff>
    </xdr:from>
    <xdr:to>
      <xdr:col>41</xdr:col>
      <xdr:colOff>50800</xdr:colOff>
      <xdr:row>37</xdr:row>
      <xdr:rowOff>168678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08970"/>
          <a:ext cx="889000" cy="130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110073</xdr:rowOff>
    </xdr:from>
    <xdr:to>
      <xdr:col>55</xdr:col>
      <xdr:colOff>50800</xdr:colOff>
      <xdr:row>37</xdr:row>
      <xdr:rowOff>40223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132950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3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73453</xdr:rowOff>
    </xdr:from>
    <xdr:to>
      <xdr:col>50</xdr:col>
      <xdr:colOff>165100</xdr:colOff>
      <xdr:row>37</xdr:row>
      <xdr:rowOff>3603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4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20130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2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148467</xdr:rowOff>
    </xdr:from>
    <xdr:to>
      <xdr:col>46</xdr:col>
      <xdr:colOff>38100</xdr:colOff>
      <xdr:row>37</xdr:row>
      <xdr:rowOff>78617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95144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14670</xdr:rowOff>
    </xdr:from>
    <xdr:to>
      <xdr:col>41</xdr:col>
      <xdr:colOff>101600</xdr:colOff>
      <xdr:row>30</xdr:row>
      <xdr:rowOff>116270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132797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3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117878</xdr:rowOff>
    </xdr:from>
    <xdr:to>
      <xdr:col>36</xdr:col>
      <xdr:colOff>165100</xdr:colOff>
      <xdr:row>38</xdr:row>
      <xdr:rowOff>48028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6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64555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15167</xdr:rowOff>
    </xdr:from>
    <xdr:to>
      <xdr:col>55</xdr:col>
      <xdr:colOff>0</xdr:colOff>
      <xdr:row>55</xdr:row>
      <xdr:rowOff>82746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44917"/>
          <a:ext cx="838200" cy="6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47422</xdr:rowOff>
    </xdr:from>
    <xdr:to>
      <xdr:col>50</xdr:col>
      <xdr:colOff>114300</xdr:colOff>
      <xdr:row>55</xdr:row>
      <xdr:rowOff>82746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305722"/>
          <a:ext cx="889000" cy="20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166915</xdr:rowOff>
    </xdr:from>
    <xdr:to>
      <xdr:col>45</xdr:col>
      <xdr:colOff>177800</xdr:colOff>
      <xdr:row>54</xdr:row>
      <xdr:rowOff>47422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910865"/>
          <a:ext cx="889000" cy="39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166915</xdr:rowOff>
    </xdr:from>
    <xdr:to>
      <xdr:col>41</xdr:col>
      <xdr:colOff>50800</xdr:colOff>
      <xdr:row>55</xdr:row>
      <xdr:rowOff>20403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910865"/>
          <a:ext cx="889000" cy="53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135817</xdr:rowOff>
    </xdr:from>
    <xdr:to>
      <xdr:col>55</xdr:col>
      <xdr:colOff>50800</xdr:colOff>
      <xdr:row>55</xdr:row>
      <xdr:rowOff>65967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158694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31946</xdr:rowOff>
    </xdr:from>
    <xdr:to>
      <xdr:col>50</xdr:col>
      <xdr:colOff>165100</xdr:colOff>
      <xdr:row>55</xdr:row>
      <xdr:rowOff>133546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150073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168072</xdr:rowOff>
    </xdr:from>
    <xdr:to>
      <xdr:col>46</xdr:col>
      <xdr:colOff>38100</xdr:colOff>
      <xdr:row>54</xdr:row>
      <xdr:rowOff>98222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5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114749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3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116115</xdr:rowOff>
    </xdr:from>
    <xdr:to>
      <xdr:col>41</xdr:col>
      <xdr:colOff>101600</xdr:colOff>
      <xdr:row>52</xdr:row>
      <xdr:rowOff>46265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8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62792</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63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141053</xdr:rowOff>
    </xdr:from>
    <xdr:to>
      <xdr:col>36</xdr:col>
      <xdr:colOff>165100</xdr:colOff>
      <xdr:row>55</xdr:row>
      <xdr:rowOff>71203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87730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133108</xdr:rowOff>
    </xdr:from>
    <xdr:to>
      <xdr:col>55</xdr:col>
      <xdr:colOff>0</xdr:colOff>
      <xdr:row>77</xdr:row>
      <xdr:rowOff>137680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63308"/>
          <a:ext cx="8382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44278</xdr:rowOff>
    </xdr:from>
    <xdr:to>
      <xdr:col>50</xdr:col>
      <xdr:colOff>114300</xdr:colOff>
      <xdr:row>77</xdr:row>
      <xdr:rowOff>137680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45928"/>
          <a:ext cx="889000" cy="9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27857</xdr:rowOff>
    </xdr:from>
    <xdr:to>
      <xdr:col>45</xdr:col>
      <xdr:colOff>177800</xdr:colOff>
      <xdr:row>77</xdr:row>
      <xdr:rowOff>44278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29507"/>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27857</xdr:rowOff>
    </xdr:from>
    <xdr:to>
      <xdr:col>41</xdr:col>
      <xdr:colOff>50800</xdr:colOff>
      <xdr:row>77</xdr:row>
      <xdr:rowOff>49707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29507"/>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82308</xdr:rowOff>
    </xdr:from>
    <xdr:to>
      <xdr:col>55</xdr:col>
      <xdr:colOff>50800</xdr:colOff>
      <xdr:row>77</xdr:row>
      <xdr:rowOff>12458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105186</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6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86880</xdr:rowOff>
    </xdr:from>
    <xdr:to>
      <xdr:col>50</xdr:col>
      <xdr:colOff>165100</xdr:colOff>
      <xdr:row>78</xdr:row>
      <xdr:rowOff>17030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33557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164928</xdr:rowOff>
    </xdr:from>
    <xdr:to>
      <xdr:col>46</xdr:col>
      <xdr:colOff>38100</xdr:colOff>
      <xdr:row>77</xdr:row>
      <xdr:rowOff>95078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111606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97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148507</xdr:rowOff>
    </xdr:from>
    <xdr:to>
      <xdr:col>41</xdr:col>
      <xdr:colOff>101600</xdr:colOff>
      <xdr:row>77</xdr:row>
      <xdr:rowOff>78657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95184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9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146799</xdr:rowOff>
    </xdr:from>
    <xdr:to>
      <xdr:col>55</xdr:col>
      <xdr:colOff>0</xdr:colOff>
      <xdr:row>96</xdr:row>
      <xdr:rowOff>23000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434549"/>
          <a:ext cx="838200" cy="4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146799</xdr:rowOff>
    </xdr:from>
    <xdr:to>
      <xdr:col>50</xdr:col>
      <xdr:colOff>114300</xdr:colOff>
      <xdr:row>96</xdr:row>
      <xdr:rowOff>91224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434549"/>
          <a:ext cx="889000" cy="1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123177</xdr:rowOff>
    </xdr:from>
    <xdr:to>
      <xdr:col>45</xdr:col>
      <xdr:colOff>177800</xdr:colOff>
      <xdr:row>96</xdr:row>
      <xdr:rowOff>91224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896577"/>
          <a:ext cx="889000" cy="65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123177</xdr:rowOff>
    </xdr:from>
    <xdr:to>
      <xdr:col>41</xdr:col>
      <xdr:colOff>50800</xdr:colOff>
      <xdr:row>96</xdr:row>
      <xdr:rowOff>8153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5896577"/>
          <a:ext cx="889000" cy="57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143650</xdr:rowOff>
    </xdr:from>
    <xdr:to>
      <xdr:col>55</xdr:col>
      <xdr:colOff>50800</xdr:colOff>
      <xdr:row>96</xdr:row>
      <xdr:rowOff>73800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166527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95999</xdr:rowOff>
    </xdr:from>
    <xdr:to>
      <xdr:col>50</xdr:col>
      <xdr:colOff>165100</xdr:colOff>
      <xdr:row>96</xdr:row>
      <xdr:rowOff>26149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42676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5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40424</xdr:rowOff>
    </xdr:from>
    <xdr:to>
      <xdr:col>46</xdr:col>
      <xdr:colOff>38100</xdr:colOff>
      <xdr:row>96</xdr:row>
      <xdr:rowOff>142024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158551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72377</xdr:rowOff>
    </xdr:from>
    <xdr:to>
      <xdr:col>41</xdr:col>
      <xdr:colOff>101600</xdr:colOff>
      <xdr:row>93</xdr:row>
      <xdr:rowOff>2527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19054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6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128803</xdr:rowOff>
    </xdr:from>
    <xdr:to>
      <xdr:col>36</xdr:col>
      <xdr:colOff>165100</xdr:colOff>
      <xdr:row>96</xdr:row>
      <xdr:rowOff>58953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75480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145758</xdr:rowOff>
    </xdr:from>
    <xdr:to>
      <xdr:col>85</xdr:col>
      <xdr:colOff>127000</xdr:colOff>
      <xdr:row>37</xdr:row>
      <xdr:rowOff>169715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317958"/>
          <a:ext cx="838200" cy="19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169715</xdr:rowOff>
    </xdr:from>
    <xdr:to>
      <xdr:col>81</xdr:col>
      <xdr:colOff>50800</xdr:colOff>
      <xdr:row>38</xdr:row>
      <xdr:rowOff>131150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513365"/>
          <a:ext cx="889000" cy="1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122761</xdr:rowOff>
    </xdr:from>
    <xdr:to>
      <xdr:col>76</xdr:col>
      <xdr:colOff>114300</xdr:colOff>
      <xdr:row>38</xdr:row>
      <xdr:rowOff>131150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37861"/>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120429</xdr:rowOff>
    </xdr:from>
    <xdr:to>
      <xdr:col>71</xdr:col>
      <xdr:colOff>177800</xdr:colOff>
      <xdr:row>38</xdr:row>
      <xdr:rowOff>122761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35529"/>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94958</xdr:rowOff>
    </xdr:from>
    <xdr:to>
      <xdr:col>85</xdr:col>
      <xdr:colOff>177800</xdr:colOff>
      <xdr:row>37</xdr:row>
      <xdr:rowOff>25108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2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117835</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1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118915</xdr:rowOff>
    </xdr:from>
    <xdr:to>
      <xdr:col>81</xdr:col>
      <xdr:colOff>101600</xdr:colOff>
      <xdr:row>38</xdr:row>
      <xdr:rowOff>49065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46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65592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23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80350</xdr:rowOff>
    </xdr:from>
    <xdr:to>
      <xdr:col>76</xdr:col>
      <xdr:colOff>165100</xdr:colOff>
      <xdr:row>39</xdr:row>
      <xdr:rowOff>10500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1627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8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71961</xdr:rowOff>
    </xdr:from>
    <xdr:to>
      <xdr:col>72</xdr:col>
      <xdr:colOff>38100</xdr:colOff>
      <xdr:row>39</xdr:row>
      <xdr:rowOff>2111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164688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7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69629</xdr:rowOff>
    </xdr:from>
    <xdr:to>
      <xdr:col>67</xdr:col>
      <xdr:colOff>101600</xdr:colOff>
      <xdr:row>38</xdr:row>
      <xdr:rowOff>171229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162356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7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26608</xdr:rowOff>
    </xdr:from>
    <xdr:to>
      <xdr:col>85</xdr:col>
      <xdr:colOff>127000</xdr:colOff>
      <xdr:row>74</xdr:row>
      <xdr:rowOff>122865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713908"/>
          <a:ext cx="838200" cy="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26608</xdr:rowOff>
    </xdr:from>
    <xdr:to>
      <xdr:col>81</xdr:col>
      <xdr:colOff>50800</xdr:colOff>
      <xdr:row>74</xdr:row>
      <xdr:rowOff>39246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713908"/>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39246</xdr:rowOff>
    </xdr:from>
    <xdr:to>
      <xdr:col>76</xdr:col>
      <xdr:colOff>114300</xdr:colOff>
      <xdr:row>75</xdr:row>
      <xdr:rowOff>16632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726546"/>
          <a:ext cx="889000" cy="14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16632</xdr:rowOff>
    </xdr:from>
    <xdr:to>
      <xdr:col>71</xdr:col>
      <xdr:colOff>177800</xdr:colOff>
      <xdr:row>75</xdr:row>
      <xdr:rowOff>42072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75382"/>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72065</xdr:rowOff>
    </xdr:from>
    <xdr:to>
      <xdr:col>85</xdr:col>
      <xdr:colOff>177800</xdr:colOff>
      <xdr:row>75</xdr:row>
      <xdr:rowOff>2215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94942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147258</xdr:rowOff>
    </xdr:from>
    <xdr:to>
      <xdr:col>81</xdr:col>
      <xdr:colOff>101600</xdr:colOff>
      <xdr:row>74</xdr:row>
      <xdr:rowOff>77408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93935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3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159896</xdr:rowOff>
    </xdr:from>
    <xdr:to>
      <xdr:col>76</xdr:col>
      <xdr:colOff>165100</xdr:colOff>
      <xdr:row>74</xdr:row>
      <xdr:rowOff>90046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106573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137282</xdr:rowOff>
    </xdr:from>
    <xdr:to>
      <xdr:col>72</xdr:col>
      <xdr:colOff>38100</xdr:colOff>
      <xdr:row>75</xdr:row>
      <xdr:rowOff>67432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83959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9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162722</xdr:rowOff>
    </xdr:from>
    <xdr:to>
      <xdr:col>67</xdr:col>
      <xdr:colOff>101600</xdr:colOff>
      <xdr:row>75</xdr:row>
      <xdr:rowOff>92872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109399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138319</xdr:rowOff>
    </xdr:from>
    <xdr:to>
      <xdr:col>85</xdr:col>
      <xdr:colOff>127000</xdr:colOff>
      <xdr:row>96</xdr:row>
      <xdr:rowOff>162578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97519"/>
          <a:ext cx="8382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103051</xdr:rowOff>
    </xdr:from>
    <xdr:to>
      <xdr:col>81</xdr:col>
      <xdr:colOff>50800</xdr:colOff>
      <xdr:row>96</xdr:row>
      <xdr:rowOff>138319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62251"/>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103051</xdr:rowOff>
    </xdr:from>
    <xdr:to>
      <xdr:col>76</xdr:col>
      <xdr:colOff>114300</xdr:colOff>
      <xdr:row>97</xdr:row>
      <xdr:rowOff>10294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62251"/>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10294</xdr:rowOff>
    </xdr:from>
    <xdr:to>
      <xdr:col>71</xdr:col>
      <xdr:colOff>177800</xdr:colOff>
      <xdr:row>97</xdr:row>
      <xdr:rowOff>108207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40944"/>
          <a:ext cx="889000" cy="9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111778</xdr:rowOff>
    </xdr:from>
    <xdr:to>
      <xdr:col>85</xdr:col>
      <xdr:colOff>177800</xdr:colOff>
      <xdr:row>97</xdr:row>
      <xdr:rowOff>41928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7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134655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87519</xdr:rowOff>
    </xdr:from>
    <xdr:to>
      <xdr:col>81</xdr:col>
      <xdr:colOff>101600</xdr:colOff>
      <xdr:row>97</xdr:row>
      <xdr:rowOff>17669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4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34196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52251</xdr:rowOff>
    </xdr:from>
    <xdr:to>
      <xdr:col>76</xdr:col>
      <xdr:colOff>165100</xdr:colOff>
      <xdr:row>96</xdr:row>
      <xdr:rowOff>153851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1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170378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28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130944</xdr:rowOff>
    </xdr:from>
    <xdr:to>
      <xdr:col>72</xdr:col>
      <xdr:colOff>38100</xdr:colOff>
      <xdr:row>97</xdr:row>
      <xdr:rowOff>61094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77621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57407</xdr:rowOff>
    </xdr:from>
    <xdr:to>
      <xdr:col>67</xdr:col>
      <xdr:colOff>101600</xdr:colOff>
      <xdr:row>97</xdr:row>
      <xdr:rowOff>159007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4084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5969</xdr:rowOff>
    </xdr:from>
    <xdr:to>
      <xdr:col>116</xdr:col>
      <xdr:colOff>63500</xdr:colOff>
      <xdr:row>36</xdr:row>
      <xdr:rowOff>8026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78169"/>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8026</xdr:rowOff>
    </xdr:from>
    <xdr:to>
      <xdr:col>111</xdr:col>
      <xdr:colOff>177800</xdr:colOff>
      <xdr:row>36</xdr:row>
      <xdr:rowOff>86208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80226"/>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83510</xdr:rowOff>
    </xdr:from>
    <xdr:to>
      <xdr:col>107</xdr:col>
      <xdr:colOff>50800</xdr:colOff>
      <xdr:row>36</xdr:row>
      <xdr:rowOff>86208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255710"/>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79075</xdr:rowOff>
    </xdr:from>
    <xdr:to>
      <xdr:col>102</xdr:col>
      <xdr:colOff>114300</xdr:colOff>
      <xdr:row>36</xdr:row>
      <xdr:rowOff>83510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251275"/>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126619</xdr:rowOff>
    </xdr:from>
    <xdr:to>
      <xdr:col>116</xdr:col>
      <xdr:colOff>114300</xdr:colOff>
      <xdr:row>36</xdr:row>
      <xdr:rowOff>56769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149496</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128676</xdr:rowOff>
    </xdr:from>
    <xdr:to>
      <xdr:col>112</xdr:col>
      <xdr:colOff>38100</xdr:colOff>
      <xdr:row>36</xdr:row>
      <xdr:rowOff>58826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75353</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9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35408</xdr:rowOff>
    </xdr:from>
    <xdr:to>
      <xdr:col>107</xdr:col>
      <xdr:colOff>101600</xdr:colOff>
      <xdr:row>36</xdr:row>
      <xdr:rowOff>137008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2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153535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9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32710</xdr:rowOff>
    </xdr:from>
    <xdr:to>
      <xdr:col>102</xdr:col>
      <xdr:colOff>165100</xdr:colOff>
      <xdr:row>36</xdr:row>
      <xdr:rowOff>134310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2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150837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9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28275</xdr:rowOff>
    </xdr:from>
    <xdr:to>
      <xdr:col>98</xdr:col>
      <xdr:colOff>38100</xdr:colOff>
      <xdr:row>36</xdr:row>
      <xdr:rowOff>129875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146402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7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46355</xdr:rowOff>
    </xdr:from>
    <xdr:to>
      <xdr:col>116</xdr:col>
      <xdr:colOff>63500</xdr:colOff>
      <xdr:row>57</xdr:row>
      <xdr:rowOff>95161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647555"/>
          <a:ext cx="8382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46355</xdr:rowOff>
    </xdr:from>
    <xdr:to>
      <xdr:col>111</xdr:col>
      <xdr:colOff>177800</xdr:colOff>
      <xdr:row>57</xdr:row>
      <xdr:rowOff>103353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647555"/>
          <a:ext cx="889000" cy="2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103353</xdr:rowOff>
    </xdr:from>
    <xdr:to>
      <xdr:col>107</xdr:col>
      <xdr:colOff>50800</xdr:colOff>
      <xdr:row>57</xdr:row>
      <xdr:rowOff>109677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76003"/>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109677</xdr:rowOff>
    </xdr:from>
    <xdr:to>
      <xdr:col>102</xdr:col>
      <xdr:colOff>114300</xdr:colOff>
      <xdr:row>57</xdr:row>
      <xdr:rowOff>114364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8232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44361</xdr:rowOff>
    </xdr:from>
    <xdr:to>
      <xdr:col>116</xdr:col>
      <xdr:colOff>114300</xdr:colOff>
      <xdr:row>57</xdr:row>
      <xdr:rowOff>145961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67238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167005</xdr:rowOff>
    </xdr:from>
    <xdr:to>
      <xdr:col>112</xdr:col>
      <xdr:colOff>38100</xdr:colOff>
      <xdr:row>56</xdr:row>
      <xdr:rowOff>97155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59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113682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3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52553</xdr:rowOff>
    </xdr:from>
    <xdr:to>
      <xdr:col>107</xdr:col>
      <xdr:colOff>101600</xdr:colOff>
      <xdr:row>57</xdr:row>
      <xdr:rowOff>154153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170680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0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58877</xdr:rowOff>
    </xdr:from>
    <xdr:to>
      <xdr:col>102</xdr:col>
      <xdr:colOff>165100</xdr:colOff>
      <xdr:row>57</xdr:row>
      <xdr:rowOff>160477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5554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63564</xdr:rowOff>
    </xdr:from>
    <xdr:to>
      <xdr:col>98</xdr:col>
      <xdr:colOff>38100</xdr:colOff>
      <xdr:row>57</xdr:row>
      <xdr:rowOff>165164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10241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5009</xdr:rowOff>
    </xdr:from>
    <xdr:to>
      <xdr:col>116</xdr:col>
      <xdr:colOff>63500</xdr:colOff>
      <xdr:row>74</xdr:row>
      <xdr:rowOff>33447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92309"/>
          <a:ext cx="8382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33447</xdr:rowOff>
    </xdr:from>
    <xdr:to>
      <xdr:col>111</xdr:col>
      <xdr:colOff>177800</xdr:colOff>
      <xdr:row>74</xdr:row>
      <xdr:rowOff>63828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2074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55895</xdr:rowOff>
    </xdr:from>
    <xdr:to>
      <xdr:col>107</xdr:col>
      <xdr:colOff>50800</xdr:colOff>
      <xdr:row>74</xdr:row>
      <xdr:rowOff>63828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743195"/>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55895</xdr:rowOff>
    </xdr:from>
    <xdr:to>
      <xdr:col>102</xdr:col>
      <xdr:colOff>114300</xdr:colOff>
      <xdr:row>74</xdr:row>
      <xdr:rowOff>127676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4319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125659</xdr:rowOff>
    </xdr:from>
    <xdr:to>
      <xdr:col>116</xdr:col>
      <xdr:colOff>114300</xdr:colOff>
      <xdr:row>74</xdr:row>
      <xdr:rowOff>55809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148536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154097</xdr:rowOff>
    </xdr:from>
    <xdr:to>
      <xdr:col>112</xdr:col>
      <xdr:colOff>38100</xdr:colOff>
      <xdr:row>74</xdr:row>
      <xdr:rowOff>84247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100774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13028</xdr:rowOff>
    </xdr:from>
    <xdr:to>
      <xdr:col>107</xdr:col>
      <xdr:colOff>101600</xdr:colOff>
      <xdr:row>74</xdr:row>
      <xdr:rowOff>114628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131155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4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5095</xdr:rowOff>
    </xdr:from>
    <xdr:to>
      <xdr:col>102</xdr:col>
      <xdr:colOff>165100</xdr:colOff>
      <xdr:row>74</xdr:row>
      <xdr:rowOff>106695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123222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76876</xdr:rowOff>
    </xdr:from>
    <xdr:to>
      <xdr:col>98</xdr:col>
      <xdr:colOff>38100</xdr:colOff>
      <xdr:row>75</xdr:row>
      <xdr:rowOff>7026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23553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3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624,397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1,283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20,132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再任用職員の増加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り職員給が増加したことによる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職員定員適正化計画に基づく適正な人員配置や事務事業の見直しを行い、人件費の抑制を図る。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2,884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14,114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円上回った。これは新型コロナウイルス</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対策事業費が減少したこと</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によるものである。物件費の抑制を図るため、今後も大館市公共施設等総合管理計画に基づいて施設管理の適正化に努める。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8,291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5,389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小雪により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除排雪経費</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よるものである。施設の管理については今後も大館市公共施設等総合管理計画に基づいて適正化を図り、維持補修費の抑制に努める。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10,997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8,722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ものである。今後も適切な福祉サービスを実施することにより、扶助費の適正化を図る。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3,364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6,712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二酸化炭素排出抑制対策事業費交付金返還金の皆減に</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よるものである。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今後も事業内容を精査し、補助費等の抑制に努める。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普通建設事業費（うち新規整備）は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9,240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12,475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大館駅周辺整備事業の増加によるものである。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今後も事業を厳選し、普通建設事業費の抑制に努める。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121869</xdr:rowOff>
    </xdr:from>
    <xdr:to>
      <xdr:col>24</xdr:col>
      <xdr:colOff>63500</xdr:colOff>
      <xdr:row>33</xdr:row>
      <xdr:rowOff>137871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7971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137871</xdr:rowOff>
    </xdr:from>
    <xdr:to>
      <xdr:col>19</xdr:col>
      <xdr:colOff>177800</xdr:colOff>
      <xdr:row>34</xdr:row>
      <xdr:rowOff>45060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95721"/>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45060</xdr:rowOff>
    </xdr:from>
    <xdr:to>
      <xdr:col>15</xdr:col>
      <xdr:colOff>50800</xdr:colOff>
      <xdr:row>34</xdr:row>
      <xdr:rowOff>115469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74360"/>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38202</xdr:rowOff>
    </xdr:from>
    <xdr:to>
      <xdr:col>10</xdr:col>
      <xdr:colOff>114300</xdr:colOff>
      <xdr:row>34</xdr:row>
      <xdr:rowOff>115469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7502"/>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71069</xdr:rowOff>
    </xdr:from>
    <xdr:to>
      <xdr:col>24</xdr:col>
      <xdr:colOff>114300</xdr:colOff>
      <xdr:row>34</xdr:row>
      <xdr:rowOff>1219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93946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8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87071</xdr:rowOff>
    </xdr:from>
    <xdr:to>
      <xdr:col>20</xdr:col>
      <xdr:colOff>38100</xdr:colOff>
      <xdr:row>34</xdr:row>
      <xdr:rowOff>17221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33748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165710</xdr:rowOff>
    </xdr:from>
    <xdr:to>
      <xdr:col>15</xdr:col>
      <xdr:colOff>101600</xdr:colOff>
      <xdr:row>34</xdr:row>
      <xdr:rowOff>95860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112387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64669</xdr:rowOff>
    </xdr:from>
    <xdr:to>
      <xdr:col>10</xdr:col>
      <xdr:colOff>165100</xdr:colOff>
      <xdr:row>34</xdr:row>
      <xdr:rowOff>166269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158852</xdr:rowOff>
    </xdr:from>
    <xdr:to>
      <xdr:col>6</xdr:col>
      <xdr:colOff>38100</xdr:colOff>
      <xdr:row>34</xdr:row>
      <xdr:rowOff>89002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105529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152922</xdr:rowOff>
    </xdr:from>
    <xdr:to>
      <xdr:col>24</xdr:col>
      <xdr:colOff>63500</xdr:colOff>
      <xdr:row>56</xdr:row>
      <xdr:rowOff>14870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82672"/>
          <a:ext cx="8382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162775</xdr:rowOff>
    </xdr:from>
    <xdr:to>
      <xdr:col>19</xdr:col>
      <xdr:colOff>177800</xdr:colOff>
      <xdr:row>56</xdr:row>
      <xdr:rowOff>14870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592525"/>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73923</xdr:rowOff>
    </xdr:from>
    <xdr:to>
      <xdr:col>15</xdr:col>
      <xdr:colOff>50800</xdr:colOff>
      <xdr:row>55</xdr:row>
      <xdr:rowOff>162775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8989323"/>
          <a:ext cx="889000" cy="60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73923</xdr:rowOff>
    </xdr:from>
    <xdr:to>
      <xdr:col>10</xdr:col>
      <xdr:colOff>114300</xdr:colOff>
      <xdr:row>56</xdr:row>
      <xdr:rowOff>73845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8989323"/>
          <a:ext cx="889000" cy="68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102122</xdr:rowOff>
    </xdr:from>
    <xdr:to>
      <xdr:col>24</xdr:col>
      <xdr:colOff>114300</xdr:colOff>
      <xdr:row>56</xdr:row>
      <xdr:rowOff>32272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3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124999</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8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135520</xdr:rowOff>
    </xdr:from>
    <xdr:to>
      <xdr:col>20</xdr:col>
      <xdr:colOff>38100</xdr:colOff>
      <xdr:row>56</xdr:row>
      <xdr:rowOff>65670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82197</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34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111975</xdr:rowOff>
    </xdr:from>
    <xdr:to>
      <xdr:col>15</xdr:col>
      <xdr:colOff>101600</xdr:colOff>
      <xdr:row>56</xdr:row>
      <xdr:rowOff>42125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58652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31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23123</xdr:rowOff>
    </xdr:from>
    <xdr:to>
      <xdr:col>10</xdr:col>
      <xdr:colOff>165100</xdr:colOff>
      <xdr:row>52</xdr:row>
      <xdr:rowOff>124723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8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141250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71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23045</xdr:rowOff>
    </xdr:from>
    <xdr:to>
      <xdr:col>6</xdr:col>
      <xdr:colOff>38100</xdr:colOff>
      <xdr:row>56</xdr:row>
      <xdr:rowOff>124645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141172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49501</xdr:rowOff>
    </xdr:from>
    <xdr:to>
      <xdr:col>24</xdr:col>
      <xdr:colOff>63500</xdr:colOff>
      <xdr:row>74</xdr:row>
      <xdr:rowOff>161809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36801"/>
          <a:ext cx="8382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165782</xdr:rowOff>
    </xdr:from>
    <xdr:to>
      <xdr:col>19</xdr:col>
      <xdr:colOff>177800</xdr:colOff>
      <xdr:row>74</xdr:row>
      <xdr:rowOff>161809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81632"/>
          <a:ext cx="889000" cy="16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165782</xdr:rowOff>
    </xdr:from>
    <xdr:to>
      <xdr:col>15</xdr:col>
      <xdr:colOff>50800</xdr:colOff>
      <xdr:row>75</xdr:row>
      <xdr:rowOff>170235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81632"/>
          <a:ext cx="889000" cy="3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170235</xdr:rowOff>
    </xdr:from>
    <xdr:to>
      <xdr:col>10</xdr:col>
      <xdr:colOff>114300</xdr:colOff>
      <xdr:row>76</xdr:row>
      <xdr:rowOff>57742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28985"/>
          <a:ext cx="889000" cy="5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170151</xdr:rowOff>
    </xdr:from>
    <xdr:to>
      <xdr:col>24</xdr:col>
      <xdr:colOff>114300</xdr:colOff>
      <xdr:row>74</xdr:row>
      <xdr:rowOff>100301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21578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3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111009</xdr:rowOff>
    </xdr:from>
    <xdr:to>
      <xdr:col>20</xdr:col>
      <xdr:colOff>38100</xdr:colOff>
      <xdr:row>75</xdr:row>
      <xdr:rowOff>41159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9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57686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114982</xdr:rowOff>
    </xdr:from>
    <xdr:to>
      <xdr:col>15</xdr:col>
      <xdr:colOff>101600</xdr:colOff>
      <xdr:row>74</xdr:row>
      <xdr:rowOff>45132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61659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119435</xdr:rowOff>
    </xdr:from>
    <xdr:to>
      <xdr:col>10</xdr:col>
      <xdr:colOff>165100</xdr:colOff>
      <xdr:row>76</xdr:row>
      <xdr:rowOff>49585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66112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6942</xdr:rowOff>
    </xdr:from>
    <xdr:to>
      <xdr:col>6</xdr:col>
      <xdr:colOff>38100</xdr:colOff>
      <xdr:row>76</xdr:row>
      <xdr:rowOff>108542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169666</xdr:rowOff>
    </xdr:from>
    <xdr:to>
      <xdr:col>24</xdr:col>
      <xdr:colOff>63500</xdr:colOff>
      <xdr:row>93</xdr:row>
      <xdr:rowOff>70262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43066"/>
          <a:ext cx="838200" cy="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20943</xdr:rowOff>
    </xdr:from>
    <xdr:to>
      <xdr:col>19</xdr:col>
      <xdr:colOff>177800</xdr:colOff>
      <xdr:row>92</xdr:row>
      <xdr:rowOff>169666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622893"/>
          <a:ext cx="889000" cy="3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20943</xdr:rowOff>
    </xdr:from>
    <xdr:to>
      <xdr:col>15</xdr:col>
      <xdr:colOff>50800</xdr:colOff>
      <xdr:row>94</xdr:row>
      <xdr:rowOff>45593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622893"/>
          <a:ext cx="889000" cy="5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45593</xdr:rowOff>
    </xdr:from>
    <xdr:to>
      <xdr:col>10</xdr:col>
      <xdr:colOff>114300</xdr:colOff>
      <xdr:row>94</xdr:row>
      <xdr:rowOff>151530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161893"/>
          <a:ext cx="889000" cy="10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19462</xdr:rowOff>
    </xdr:from>
    <xdr:to>
      <xdr:col>24</xdr:col>
      <xdr:colOff>114300</xdr:colOff>
      <xdr:row>93</xdr:row>
      <xdr:rowOff>121062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42339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118866</xdr:rowOff>
    </xdr:from>
    <xdr:to>
      <xdr:col>20</xdr:col>
      <xdr:colOff>38100</xdr:colOff>
      <xdr:row>93</xdr:row>
      <xdr:rowOff>49016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8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65543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6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141593</xdr:rowOff>
    </xdr:from>
    <xdr:to>
      <xdr:col>15</xdr:col>
      <xdr:colOff>101600</xdr:colOff>
      <xdr:row>91</xdr:row>
      <xdr:rowOff>71743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57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88270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3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166243</xdr:rowOff>
    </xdr:from>
    <xdr:to>
      <xdr:col>10</xdr:col>
      <xdr:colOff>165100</xdr:colOff>
      <xdr:row>94</xdr:row>
      <xdr:rowOff>96393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112920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8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100730</xdr:rowOff>
    </xdr:from>
    <xdr:to>
      <xdr:col>6</xdr:col>
      <xdr:colOff>38100</xdr:colOff>
      <xdr:row>95</xdr:row>
      <xdr:rowOff>30880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47407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9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2174</xdr:rowOff>
    </xdr:from>
    <xdr:to>
      <xdr:col>55</xdr:col>
      <xdr:colOff>0</xdr:colOff>
      <xdr:row>38</xdr:row>
      <xdr:rowOff>22565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17274"/>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167406</xdr:rowOff>
    </xdr:from>
    <xdr:to>
      <xdr:col>50</xdr:col>
      <xdr:colOff>114300</xdr:colOff>
      <xdr:row>38</xdr:row>
      <xdr:rowOff>2174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1105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167406</xdr:rowOff>
    </xdr:from>
    <xdr:to>
      <xdr:col>45</xdr:col>
      <xdr:colOff>177800</xdr:colOff>
      <xdr:row>38</xdr:row>
      <xdr:rowOff>5283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11056"/>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5283</xdr:rowOff>
    </xdr:from>
    <xdr:to>
      <xdr:col>41</xdr:col>
      <xdr:colOff>50800</xdr:colOff>
      <xdr:row>38</xdr:row>
      <xdr:rowOff>12598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2038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143215</xdr:rowOff>
    </xdr:from>
    <xdr:to>
      <xdr:col>55</xdr:col>
      <xdr:colOff>50800</xdr:colOff>
      <xdr:row>38</xdr:row>
      <xdr:rowOff>73365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102592</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122824</xdr:rowOff>
    </xdr:from>
    <xdr:to>
      <xdr:col>50</xdr:col>
      <xdr:colOff>165100</xdr:colOff>
      <xdr:row>38</xdr:row>
      <xdr:rowOff>52974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69501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116606</xdr:rowOff>
    </xdr:from>
    <xdr:to>
      <xdr:col>46</xdr:col>
      <xdr:colOff>38100</xdr:colOff>
      <xdr:row>38</xdr:row>
      <xdr:rowOff>46757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02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63283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3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125933</xdr:rowOff>
    </xdr:from>
    <xdr:to>
      <xdr:col>41</xdr:col>
      <xdr:colOff>101600</xdr:colOff>
      <xdr:row>38</xdr:row>
      <xdr:rowOff>56083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72610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133248</xdr:rowOff>
    </xdr:from>
    <xdr:to>
      <xdr:col>36</xdr:col>
      <xdr:colOff>165100</xdr:colOff>
      <xdr:row>38</xdr:row>
      <xdr:rowOff>63398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79925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120472</xdr:rowOff>
    </xdr:from>
    <xdr:to>
      <xdr:col>55</xdr:col>
      <xdr:colOff>0</xdr:colOff>
      <xdr:row>57</xdr:row>
      <xdr:rowOff>128080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93122"/>
          <a:ext cx="8382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128080</xdr:rowOff>
    </xdr:from>
    <xdr:to>
      <xdr:col>50</xdr:col>
      <xdr:colOff>114300</xdr:colOff>
      <xdr:row>57</xdr:row>
      <xdr:rowOff>138468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00730"/>
          <a:ext cx="889000" cy="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138468</xdr:rowOff>
    </xdr:from>
    <xdr:to>
      <xdr:col>45</xdr:col>
      <xdr:colOff>177800</xdr:colOff>
      <xdr:row>57</xdr:row>
      <xdr:rowOff>145885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11118"/>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145885</xdr:rowOff>
    </xdr:from>
    <xdr:to>
      <xdr:col>41</xdr:col>
      <xdr:colOff>50800</xdr:colOff>
      <xdr:row>57</xdr:row>
      <xdr:rowOff>157340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18535"/>
          <a:ext cx="889000" cy="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69672</xdr:rowOff>
    </xdr:from>
    <xdr:to>
      <xdr:col>55</xdr:col>
      <xdr:colOff>50800</xdr:colOff>
      <xdr:row>57</xdr:row>
      <xdr:rowOff>171272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92549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77280</xdr:rowOff>
    </xdr:from>
    <xdr:to>
      <xdr:col>50</xdr:col>
      <xdr:colOff>165100</xdr:colOff>
      <xdr:row>58</xdr:row>
      <xdr:rowOff>7430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23957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87668</xdr:rowOff>
    </xdr:from>
    <xdr:to>
      <xdr:col>46</xdr:col>
      <xdr:colOff>38100</xdr:colOff>
      <xdr:row>58</xdr:row>
      <xdr:rowOff>17818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34345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95085</xdr:rowOff>
    </xdr:from>
    <xdr:to>
      <xdr:col>41</xdr:col>
      <xdr:colOff>101600</xdr:colOff>
      <xdr:row>58</xdr:row>
      <xdr:rowOff>25235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41762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106540</xdr:rowOff>
    </xdr:from>
    <xdr:to>
      <xdr:col>36</xdr:col>
      <xdr:colOff>165100</xdr:colOff>
      <xdr:row>58</xdr:row>
      <xdr:rowOff>36690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53217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124898</xdr:rowOff>
    </xdr:from>
    <xdr:to>
      <xdr:col>55</xdr:col>
      <xdr:colOff>0</xdr:colOff>
      <xdr:row>76</xdr:row>
      <xdr:rowOff>56375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983648"/>
          <a:ext cx="838200" cy="10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124898</xdr:rowOff>
    </xdr:from>
    <xdr:to>
      <xdr:col>50</xdr:col>
      <xdr:colOff>114300</xdr:colOff>
      <xdr:row>76</xdr:row>
      <xdr:rowOff>41993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983648"/>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72339</xdr:rowOff>
    </xdr:from>
    <xdr:to>
      <xdr:col>45</xdr:col>
      <xdr:colOff>177800</xdr:colOff>
      <xdr:row>76</xdr:row>
      <xdr:rowOff>41993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759639"/>
          <a:ext cx="889000" cy="3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72339</xdr:rowOff>
    </xdr:from>
    <xdr:to>
      <xdr:col>41</xdr:col>
      <xdr:colOff>50800</xdr:colOff>
      <xdr:row>76</xdr:row>
      <xdr:rowOff>61919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759639"/>
          <a:ext cx="889000" cy="3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5575</xdr:rowOff>
    </xdr:from>
    <xdr:to>
      <xdr:col>55</xdr:col>
      <xdr:colOff>50800</xdr:colOff>
      <xdr:row>76</xdr:row>
      <xdr:rowOff>107175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28453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74098</xdr:rowOff>
    </xdr:from>
    <xdr:to>
      <xdr:col>50</xdr:col>
      <xdr:colOff>165100</xdr:colOff>
      <xdr:row>76</xdr:row>
      <xdr:rowOff>4248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20775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0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162643</xdr:rowOff>
    </xdr:from>
    <xdr:to>
      <xdr:col>46</xdr:col>
      <xdr:colOff>38100</xdr:colOff>
      <xdr:row>76</xdr:row>
      <xdr:rowOff>92793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109320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7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21539</xdr:rowOff>
    </xdr:from>
    <xdr:to>
      <xdr:col>41</xdr:col>
      <xdr:colOff>101600</xdr:colOff>
      <xdr:row>74</xdr:row>
      <xdr:rowOff>123139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7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139666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4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11119</xdr:rowOff>
    </xdr:from>
    <xdr:to>
      <xdr:col>36</xdr:col>
      <xdr:colOff>165100</xdr:colOff>
      <xdr:row>76</xdr:row>
      <xdr:rowOff>112719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4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129246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1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65798</xdr:rowOff>
    </xdr:from>
    <xdr:to>
      <xdr:col>55</xdr:col>
      <xdr:colOff>0</xdr:colOff>
      <xdr:row>96</xdr:row>
      <xdr:rowOff>170022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353548"/>
          <a:ext cx="838200" cy="27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65798</xdr:rowOff>
    </xdr:from>
    <xdr:to>
      <xdr:col>50</xdr:col>
      <xdr:colOff>114300</xdr:colOff>
      <xdr:row>95</xdr:row>
      <xdr:rowOff>167703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53548"/>
          <a:ext cx="889000" cy="10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167703</xdr:rowOff>
    </xdr:from>
    <xdr:to>
      <xdr:col>45</xdr:col>
      <xdr:colOff>177800</xdr:colOff>
      <xdr:row>96</xdr:row>
      <xdr:rowOff>580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55453"/>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580</xdr:rowOff>
    </xdr:from>
    <xdr:to>
      <xdr:col>41</xdr:col>
      <xdr:colOff>50800</xdr:colOff>
      <xdr:row>97</xdr:row>
      <xdr:rowOff>35198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59780"/>
          <a:ext cx="889000" cy="20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119222</xdr:rowOff>
    </xdr:from>
    <xdr:to>
      <xdr:col>55</xdr:col>
      <xdr:colOff>50800</xdr:colOff>
      <xdr:row>97</xdr:row>
      <xdr:rowOff>49372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142099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14998</xdr:rowOff>
    </xdr:from>
    <xdr:to>
      <xdr:col>50</xdr:col>
      <xdr:colOff>165100</xdr:colOff>
      <xdr:row>95</xdr:row>
      <xdr:rowOff>116598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133125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7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116903</xdr:rowOff>
    </xdr:from>
    <xdr:to>
      <xdr:col>46</xdr:col>
      <xdr:colOff>38100</xdr:colOff>
      <xdr:row>96</xdr:row>
      <xdr:rowOff>47053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63580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121230</xdr:rowOff>
    </xdr:from>
    <xdr:to>
      <xdr:col>41</xdr:col>
      <xdr:colOff>101600</xdr:colOff>
      <xdr:row>96</xdr:row>
      <xdr:rowOff>51380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67907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155848</xdr:rowOff>
    </xdr:from>
    <xdr:to>
      <xdr:col>36</xdr:col>
      <xdr:colOff>165100</xdr:colOff>
      <xdr:row>97</xdr:row>
      <xdr:rowOff>85998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102525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130876</xdr:rowOff>
    </xdr:from>
    <xdr:to>
      <xdr:col>85</xdr:col>
      <xdr:colOff>127000</xdr:colOff>
      <xdr:row>36</xdr:row>
      <xdr:rowOff>96175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31626"/>
          <a:ext cx="838200" cy="1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96175</xdr:rowOff>
    </xdr:from>
    <xdr:to>
      <xdr:col>81</xdr:col>
      <xdr:colOff>50800</xdr:colOff>
      <xdr:row>36</xdr:row>
      <xdr:rowOff>118806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68375"/>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118806</xdr:rowOff>
    </xdr:from>
    <xdr:to>
      <xdr:col>76</xdr:col>
      <xdr:colOff>114300</xdr:colOff>
      <xdr:row>36</xdr:row>
      <xdr:rowOff>154102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91006"/>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154102</xdr:rowOff>
    </xdr:from>
    <xdr:to>
      <xdr:col>71</xdr:col>
      <xdr:colOff>177800</xdr:colOff>
      <xdr:row>37</xdr:row>
      <xdr:rowOff>35184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26302"/>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80076</xdr:rowOff>
    </xdr:from>
    <xdr:to>
      <xdr:col>85</xdr:col>
      <xdr:colOff>177800</xdr:colOff>
      <xdr:row>36</xdr:row>
      <xdr:rowOff>10226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102953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3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45375</xdr:rowOff>
    </xdr:from>
    <xdr:to>
      <xdr:col>81</xdr:col>
      <xdr:colOff>101600</xdr:colOff>
      <xdr:row>36</xdr:row>
      <xdr:rowOff>146975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163502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9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68006</xdr:rowOff>
    </xdr:from>
    <xdr:to>
      <xdr:col>76</xdr:col>
      <xdr:colOff>165100</xdr:colOff>
      <xdr:row>36</xdr:row>
      <xdr:rowOff>169606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14683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1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103302</xdr:rowOff>
    </xdr:from>
    <xdr:to>
      <xdr:col>72</xdr:col>
      <xdr:colOff>38100</xdr:colOff>
      <xdr:row>37</xdr:row>
      <xdr:rowOff>33452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49979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5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155834</xdr:rowOff>
    </xdr:from>
    <xdr:to>
      <xdr:col>67</xdr:col>
      <xdr:colOff>101600</xdr:colOff>
      <xdr:row>37</xdr:row>
      <xdr:rowOff>85984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77111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108915</xdr:rowOff>
    </xdr:from>
    <xdr:to>
      <xdr:col>85</xdr:col>
      <xdr:colOff>127000</xdr:colOff>
      <xdr:row>57</xdr:row>
      <xdr:rowOff>132397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81565"/>
          <a:ext cx="8382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123482</xdr:rowOff>
    </xdr:from>
    <xdr:to>
      <xdr:col>81</xdr:col>
      <xdr:colOff>50800</xdr:colOff>
      <xdr:row>57</xdr:row>
      <xdr:rowOff>132397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9613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123482</xdr:rowOff>
    </xdr:from>
    <xdr:to>
      <xdr:col>76</xdr:col>
      <xdr:colOff>114300</xdr:colOff>
      <xdr:row>58</xdr:row>
      <xdr:rowOff>4013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96132"/>
          <a:ext cx="889000" cy="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4013</xdr:rowOff>
    </xdr:from>
    <xdr:to>
      <xdr:col>71</xdr:col>
      <xdr:colOff>177800</xdr:colOff>
      <xdr:row>58</xdr:row>
      <xdr:rowOff>47269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48113"/>
          <a:ext cx="889000" cy="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58115</xdr:rowOff>
    </xdr:from>
    <xdr:to>
      <xdr:col>85</xdr:col>
      <xdr:colOff>177800</xdr:colOff>
      <xdr:row>57</xdr:row>
      <xdr:rowOff>159715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36542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81597</xdr:rowOff>
    </xdr:from>
    <xdr:to>
      <xdr:col>81</xdr:col>
      <xdr:colOff>101600</xdr:colOff>
      <xdr:row>58</xdr:row>
      <xdr:rowOff>11747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72682</xdr:rowOff>
    </xdr:from>
    <xdr:to>
      <xdr:col>76</xdr:col>
      <xdr:colOff>165100</xdr:colOff>
      <xdr:row>58</xdr:row>
      <xdr:rowOff>2832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165409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124663</xdr:rowOff>
    </xdr:from>
    <xdr:to>
      <xdr:col>72</xdr:col>
      <xdr:colOff>38100</xdr:colOff>
      <xdr:row>58</xdr:row>
      <xdr:rowOff>54813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45940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167919</xdr:rowOff>
    </xdr:from>
    <xdr:to>
      <xdr:col>67</xdr:col>
      <xdr:colOff>101600</xdr:colOff>
      <xdr:row>58</xdr:row>
      <xdr:rowOff>98069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89196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145759</xdr:rowOff>
    </xdr:from>
    <xdr:to>
      <xdr:col>85</xdr:col>
      <xdr:colOff>127000</xdr:colOff>
      <xdr:row>77</xdr:row>
      <xdr:rowOff>169715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175959"/>
          <a:ext cx="838200" cy="1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169715</xdr:rowOff>
    </xdr:from>
    <xdr:to>
      <xdr:col>81</xdr:col>
      <xdr:colOff>50800</xdr:colOff>
      <xdr:row>78</xdr:row>
      <xdr:rowOff>131150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71365"/>
          <a:ext cx="889000" cy="1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122761</xdr:rowOff>
    </xdr:from>
    <xdr:to>
      <xdr:col>76</xdr:col>
      <xdr:colOff>114300</xdr:colOff>
      <xdr:row>78</xdr:row>
      <xdr:rowOff>131150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5861"/>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120428</xdr:rowOff>
    </xdr:from>
    <xdr:to>
      <xdr:col>71</xdr:col>
      <xdr:colOff>177800</xdr:colOff>
      <xdr:row>78</xdr:row>
      <xdr:rowOff>122761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93528"/>
          <a:ext cx="889000" cy="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94959</xdr:rowOff>
    </xdr:from>
    <xdr:to>
      <xdr:col>85</xdr:col>
      <xdr:colOff>177800</xdr:colOff>
      <xdr:row>77</xdr:row>
      <xdr:rowOff>25109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1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117836</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9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118915</xdr:rowOff>
    </xdr:from>
    <xdr:to>
      <xdr:col>81</xdr:col>
      <xdr:colOff>101600</xdr:colOff>
      <xdr:row>78</xdr:row>
      <xdr:rowOff>49065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2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65592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09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80350</xdr:rowOff>
    </xdr:from>
    <xdr:to>
      <xdr:col>76</xdr:col>
      <xdr:colOff>165100</xdr:colOff>
      <xdr:row>79</xdr:row>
      <xdr:rowOff>10500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1627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6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71961</xdr:rowOff>
    </xdr:from>
    <xdr:to>
      <xdr:col>72</xdr:col>
      <xdr:colOff>38100</xdr:colOff>
      <xdr:row>79</xdr:row>
      <xdr:rowOff>2111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164688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37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69628</xdr:rowOff>
    </xdr:from>
    <xdr:to>
      <xdr:col>67</xdr:col>
      <xdr:colOff>101600</xdr:colOff>
      <xdr:row>78</xdr:row>
      <xdr:rowOff>171228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162355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3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26608</xdr:rowOff>
    </xdr:from>
    <xdr:to>
      <xdr:col>85</xdr:col>
      <xdr:colOff>127000</xdr:colOff>
      <xdr:row>94</xdr:row>
      <xdr:rowOff>122865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42908"/>
          <a:ext cx="838200" cy="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26608</xdr:rowOff>
    </xdr:from>
    <xdr:to>
      <xdr:col>81</xdr:col>
      <xdr:colOff>50800</xdr:colOff>
      <xdr:row>94</xdr:row>
      <xdr:rowOff>39247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14290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39247</xdr:rowOff>
    </xdr:from>
    <xdr:to>
      <xdr:col>76</xdr:col>
      <xdr:colOff>114300</xdr:colOff>
      <xdr:row>95</xdr:row>
      <xdr:rowOff>16632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55547"/>
          <a:ext cx="889000" cy="14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16632</xdr:rowOff>
    </xdr:from>
    <xdr:to>
      <xdr:col>71</xdr:col>
      <xdr:colOff>177800</xdr:colOff>
      <xdr:row>95</xdr:row>
      <xdr:rowOff>42072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304382"/>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72065</xdr:rowOff>
    </xdr:from>
    <xdr:to>
      <xdr:col>85</xdr:col>
      <xdr:colOff>177800</xdr:colOff>
      <xdr:row>95</xdr:row>
      <xdr:rowOff>2215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94942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3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147258</xdr:rowOff>
    </xdr:from>
    <xdr:to>
      <xdr:col>81</xdr:col>
      <xdr:colOff>101600</xdr:colOff>
      <xdr:row>94</xdr:row>
      <xdr:rowOff>77408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93935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6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159897</xdr:rowOff>
    </xdr:from>
    <xdr:to>
      <xdr:col>76</xdr:col>
      <xdr:colOff>165100</xdr:colOff>
      <xdr:row>94</xdr:row>
      <xdr:rowOff>90047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106574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7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137282</xdr:rowOff>
    </xdr:from>
    <xdr:to>
      <xdr:col>72</xdr:col>
      <xdr:colOff>38100</xdr:colOff>
      <xdr:row>95</xdr:row>
      <xdr:rowOff>67432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83959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162722</xdr:rowOff>
    </xdr:from>
    <xdr:to>
      <xdr:col>67</xdr:col>
      <xdr:colOff>101600</xdr:colOff>
      <xdr:row>95</xdr:row>
      <xdr:rowOff>92872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7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109399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5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109,608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36,242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円上回った。これは大館駅周辺整備事業の増加によるものである。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203,286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25,440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円上回った。これは電力・ガス・食料品等価格高騰緊急支援給付金事業費の増加によるものである。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72,645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28,365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円上回った。これは斎場建設事業の増加によるものである。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26,374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円上回った。これはハチ公誕生１００年プロジェクトの増加によるものである。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14,735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円上回った。これは豪雨災害に伴う農業施設、林業施設、公共土木施設災害復旧事業の増加によるものである。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大館市病院事業経営改革プランや下水道事業経営戦略に基づく優先度を踏まえた計画的な整備事業の実施により公営企業の経営改善、職員定員適正化計画や大館市公共施設等総合管理計画に基づく経常経費の見直しなどを行い、歳出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基金残高の標準財政規模比は前年度から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0.61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ポイント増加したが、依然一桁台の低い水準である。</a:t>
          </a:r>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endParaRPr kumimoji="1" lang="en-US" altLang="ja-JP" sz="1050">
            <a:solidFill>
              <a:srgbClr val="FF0000"/>
            </a:solidFill>
            <a:latin typeface="ＭＳ Ｐゴシック" panose="020B0600070205080204" pitchFamily="50" charset="-128"/>
            <a:ea typeface="ＭＳ Ｐゴシック" panose="020B0600070205080204" pitchFamily="50" charset="-128"/>
          </a:endParaRPr>
        </a:p>
        <a:p>
          <a:r>
            <a:rPr kumimoji="1" lang="en-US" altLang="ja-JP"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繰越事業が減少したため、繰り越すべき財源が前年度から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百万円減少。しかし、道路改良事業や道路除雪事業の国庫支出金など当年度の歳入も減少したため、実質収支が前年度から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百万円減少し、標準財政規模に占める割合も</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ポイントの減少となっている。</a:t>
          </a: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実質単年度収支は積立金取り崩し額が前年度から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850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百万円減少したこと等により黒字となり、標準財政規模比は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今後も歳入見通しが厳しくなることが見込まれるため、歳出予算の見直し等による財源確保を通じて、財政調整基金残高及び実質収支額を確保していく。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一般会計等の黒字額が減少し、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病院事業会計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赤字</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額が増加したため、</a:t>
          </a:r>
          <a:r>
            <a:rPr kumimoji="1" lang="ja-JP" altLang="en-US" sz="1400">
              <a:solidFill>
                <a:sysClr val="windowText" lastClr="000000"/>
              </a:solidFill>
              <a:latin typeface="ＭＳ ゴシック" pitchFamily="49" charset="-128"/>
              <a:ea typeface="ＭＳ ゴシック" pitchFamily="49" charset="-128"/>
            </a:rPr>
            <a:t>全体として黒字幅が縮小している。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病院事業会計は、新型コロナウイルス感染症患者のための病床確保等補助金の減少や物価高騰などによる経費の増加により赤字となった。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一般会計は、国庫支出金等の減少により黒字額が減少した。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介護保険特別会計は、介護サービスに係る介護給付費などの増加により黒字額が減少した。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下水道事業会計は、対象区域拡大により利用料収入は増加したが、流域下水道負担金等による営業費用も増加したため、黒字額は減少した。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今後も各会計で事務事業の見直し等を図り黒字の確保に努め、病院事業では大館市病院事業経営改革プランに基づき経営改善を図る。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0" customWidth="1"/>
    <col min="12" max="12" width="2.25" style="170" customWidth="1"/>
    <col min="13" max="17" width="2.375" style="170" customWidth="1"/>
    <col min="18" max="119" width="2.125" style="170" customWidth="1"/>
    <col min="120" max="16384" width="0" style="170"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1"/>
      <c r="DK1" s="171"/>
      <c r="DL1" s="171"/>
      <c r="DM1" s="171"/>
      <c r="DN1" s="171"/>
      <c r="DO1" s="171"/>
    </row>
    <row r="2" spans="1:119" ht="24.75" thickBot="1" x14ac:dyDescent="0.2">
      <c r="B2" s="172" t="s">
        <v>77</v>
      </c>
      <c r="C2" s="172"/>
      <c r="D2" s="173"/>
    </row>
    <row r="3" spans="1:119" ht="18.75" customHeight="1" thickBot="1" x14ac:dyDescent="0.2">
      <c r="A3" s="171"/>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1"/>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43631118</v>
      </c>
      <c r="BO4" s="384"/>
      <c r="BP4" s="384"/>
      <c r="BQ4" s="384"/>
      <c r="BR4" s="384"/>
      <c r="BS4" s="384"/>
      <c r="BT4" s="384"/>
      <c r="BU4" s="385"/>
      <c r="BV4" s="383">
        <v>44600264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7.6</v>
      </c>
      <c r="CU4" s="390"/>
      <c r="CV4" s="390"/>
      <c r="CW4" s="390"/>
      <c r="CX4" s="390"/>
      <c r="CY4" s="390"/>
      <c r="CZ4" s="390"/>
      <c r="DA4" s="391"/>
      <c r="DB4" s="389">
        <v>8</v>
      </c>
      <c r="DC4" s="390"/>
      <c r="DD4" s="390"/>
      <c r="DE4" s="390"/>
      <c r="DF4" s="390"/>
      <c r="DG4" s="390"/>
      <c r="DH4" s="390"/>
      <c r="DI4" s="391"/>
    </row>
    <row r="5" spans="1:119" ht="18.75" customHeight="1" x14ac:dyDescent="0.15">
      <c r="A5" s="171"/>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41714100</v>
      </c>
      <c r="BO5" s="421"/>
      <c r="BP5" s="421"/>
      <c r="BQ5" s="421"/>
      <c r="BR5" s="421"/>
      <c r="BS5" s="421"/>
      <c r="BT5" s="421"/>
      <c r="BU5" s="422"/>
      <c r="BV5" s="420">
        <v>42547884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94.2</v>
      </c>
      <c r="CU5" s="418"/>
      <c r="CV5" s="418"/>
      <c r="CW5" s="418"/>
      <c r="CX5" s="418"/>
      <c r="CY5" s="418"/>
      <c r="CZ5" s="418"/>
      <c r="DA5" s="419"/>
      <c r="DB5" s="417">
        <v>94.2</v>
      </c>
      <c r="DC5" s="418"/>
      <c r="DD5" s="418"/>
      <c r="DE5" s="418"/>
      <c r="DF5" s="418"/>
      <c r="DG5" s="418"/>
      <c r="DH5" s="418"/>
      <c r="DI5" s="419"/>
    </row>
    <row r="6" spans="1:119" ht="18.75" customHeight="1" x14ac:dyDescent="0.15">
      <c r="A6" s="171"/>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1917018</v>
      </c>
      <c r="BO6" s="421"/>
      <c r="BP6" s="421"/>
      <c r="BQ6" s="421"/>
      <c r="BR6" s="421"/>
      <c r="BS6" s="421"/>
      <c r="BT6" s="421"/>
      <c r="BU6" s="422"/>
      <c r="BV6" s="420">
        <v>2052380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94.8</v>
      </c>
      <c r="CU6" s="458"/>
      <c r="CV6" s="458"/>
      <c r="CW6" s="458"/>
      <c r="CX6" s="458"/>
      <c r="CY6" s="458"/>
      <c r="CZ6" s="458"/>
      <c r="DA6" s="459"/>
      <c r="DB6" s="457">
        <v>95.4</v>
      </c>
      <c r="DC6" s="458"/>
      <c r="DD6" s="458"/>
      <c r="DE6" s="458"/>
      <c r="DF6" s="458"/>
      <c r="DG6" s="458"/>
      <c r="DH6" s="458"/>
      <c r="DI6" s="459"/>
    </row>
    <row r="7" spans="1:119" ht="18.75" customHeight="1" x14ac:dyDescent="0.15">
      <c r="A7" s="171"/>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252076</v>
      </c>
      <c r="BO7" s="421"/>
      <c r="BP7" s="421"/>
      <c r="BQ7" s="421"/>
      <c r="BR7" s="421"/>
      <c r="BS7" s="421"/>
      <c r="BT7" s="421"/>
      <c r="BU7" s="422"/>
      <c r="BV7" s="420">
        <v>300205</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22048909</v>
      </c>
      <c r="CU7" s="421"/>
      <c r="CV7" s="421"/>
      <c r="CW7" s="421"/>
      <c r="CX7" s="421"/>
      <c r="CY7" s="421"/>
      <c r="CZ7" s="421"/>
      <c r="DA7" s="422"/>
      <c r="DB7" s="420">
        <v>21837166</v>
      </c>
      <c r="DC7" s="421"/>
      <c r="DD7" s="421"/>
      <c r="DE7" s="421"/>
      <c r="DF7" s="421"/>
      <c r="DG7" s="421"/>
      <c r="DH7" s="421"/>
      <c r="DI7" s="422"/>
    </row>
    <row r="8" spans="1:119" ht="18.75" customHeight="1" thickBot="1" x14ac:dyDescent="0.2">
      <c r="A8" s="171"/>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1664942</v>
      </c>
      <c r="BO8" s="421"/>
      <c r="BP8" s="421"/>
      <c r="BQ8" s="421"/>
      <c r="BR8" s="421"/>
      <c r="BS8" s="421"/>
      <c r="BT8" s="421"/>
      <c r="BU8" s="422"/>
      <c r="BV8" s="420">
        <v>1752175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0.42</v>
      </c>
      <c r="CU8" s="461"/>
      <c r="CV8" s="461"/>
      <c r="CW8" s="461"/>
      <c r="CX8" s="461"/>
      <c r="CY8" s="461"/>
      <c r="CZ8" s="461"/>
      <c r="DA8" s="462"/>
      <c r="DB8" s="460">
        <v>0.42</v>
      </c>
      <c r="DC8" s="461"/>
      <c r="DD8" s="461"/>
      <c r="DE8" s="461"/>
      <c r="DF8" s="461"/>
      <c r="DG8" s="461"/>
      <c r="DH8" s="461"/>
      <c r="DI8" s="462"/>
    </row>
    <row r="9" spans="1:119" ht="18.75" customHeight="1" thickBot="1" x14ac:dyDescent="0.2">
      <c r="A9" s="171"/>
      <c r="B9" s="414" t="s">
        <v>106</v>
      </c>
      <c r="C9" s="415"/>
      <c r="D9" s="415"/>
      <c r="E9" s="415"/>
      <c r="F9" s="415"/>
      <c r="G9" s="415"/>
      <c r="H9" s="415"/>
      <c r="I9" s="415"/>
      <c r="J9" s="415"/>
      <c r="K9" s="463"/>
      <c r="L9" s="464" t="s">
        <v>107</v>
      </c>
      <c r="M9" s="465"/>
      <c r="N9" s="465"/>
      <c r="O9" s="465"/>
      <c r="P9" s="465"/>
      <c r="Q9" s="466"/>
      <c r="R9" s="467">
        <v>69237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-87233</v>
      </c>
      <c r="BO9" s="421"/>
      <c r="BP9" s="421"/>
      <c r="BQ9" s="421"/>
      <c r="BR9" s="421"/>
      <c r="BS9" s="421"/>
      <c r="BT9" s="421"/>
      <c r="BU9" s="422"/>
      <c r="BV9" s="420">
        <v>-410475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11.6</v>
      </c>
      <c r="CU9" s="418"/>
      <c r="CV9" s="418"/>
      <c r="CW9" s="418"/>
      <c r="CX9" s="418"/>
      <c r="CY9" s="418"/>
      <c r="CZ9" s="418"/>
      <c r="DA9" s="419"/>
      <c r="DB9" s="417">
        <v>11.6</v>
      </c>
      <c r="DC9" s="418"/>
      <c r="DD9" s="418"/>
      <c r="DE9" s="418"/>
      <c r="DF9" s="418"/>
      <c r="DG9" s="418"/>
      <c r="DH9" s="418"/>
      <c r="DI9" s="419"/>
    </row>
    <row r="10" spans="1:119" ht="18.75" customHeight="1" thickBot="1" x14ac:dyDescent="0.2">
      <c r="A10" s="171"/>
      <c r="B10" s="414"/>
      <c r="C10" s="415"/>
      <c r="D10" s="415"/>
      <c r="E10" s="415"/>
      <c r="F10" s="415"/>
      <c r="G10" s="415"/>
      <c r="H10" s="415"/>
      <c r="I10" s="415"/>
      <c r="J10" s="415"/>
      <c r="K10" s="463"/>
      <c r="L10" s="470" t="s">
        <v>112</v>
      </c>
      <c r="M10" s="450"/>
      <c r="N10" s="450"/>
      <c r="O10" s="450"/>
      <c r="P10" s="450"/>
      <c r="Q10" s="451"/>
      <c r="R10" s="471">
        <v>74175</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477545</v>
      </c>
      <c r="BO10" s="421"/>
      <c r="BP10" s="421"/>
      <c r="BQ10" s="421"/>
      <c r="BR10" s="421"/>
      <c r="BS10" s="421"/>
      <c r="BT10" s="421"/>
      <c r="BU10" s="422"/>
      <c r="BV10" s="420">
        <v>949855</v>
      </c>
      <c r="BW10" s="421"/>
      <c r="BX10" s="421"/>
      <c r="BY10" s="421"/>
      <c r="BZ10" s="421"/>
      <c r="CA10" s="421"/>
      <c r="CB10" s="421"/>
      <c r="CC10" s="422"/>
      <c r="CD10" s="174" t="s">
        <v>116</v>
      </c>
      <c r="CE10" s="175"/>
      <c r="CF10" s="175"/>
      <c r="CG10" s="175"/>
      <c r="CH10" s="175"/>
      <c r="CI10" s="175"/>
      <c r="CJ10" s="175"/>
      <c r="CK10" s="175"/>
      <c r="CL10" s="175"/>
      <c r="CM10" s="175"/>
      <c r="CN10" s="175"/>
      <c r="CO10" s="175"/>
      <c r="CP10" s="175"/>
      <c r="CQ10" s="175"/>
      <c r="CR10" s="175"/>
      <c r="CS10" s="176"/>
      <c r="CT10" s="177"/>
      <c r="CU10" s="178"/>
      <c r="CV10" s="178"/>
      <c r="CW10" s="178"/>
      <c r="CX10" s="178"/>
      <c r="CY10" s="178"/>
      <c r="CZ10" s="178"/>
      <c r="DA10" s="179"/>
      <c r="DB10" s="177"/>
      <c r="DC10" s="178"/>
      <c r="DD10" s="178"/>
      <c r="DE10" s="178"/>
      <c r="DF10" s="178"/>
      <c r="DG10" s="178"/>
      <c r="DH10" s="178"/>
      <c r="DI10" s="179"/>
    </row>
    <row r="11" spans="1:119" ht="18.75" customHeight="1" thickBot="1" x14ac:dyDescent="0.2">
      <c r="A11" s="171"/>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400000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1"/>
      <c r="B12" s="480" t="s">
        <v>123</v>
      </c>
      <c r="C12" s="481"/>
      <c r="D12" s="481"/>
      <c r="E12" s="481"/>
      <c r="F12" s="481"/>
      <c r="G12" s="481"/>
      <c r="H12" s="481"/>
      <c r="I12" s="481"/>
      <c r="J12" s="481"/>
      <c r="K12" s="482"/>
      <c r="L12" s="489" t="s">
        <v>124</v>
      </c>
      <c r="M12" s="490"/>
      <c r="N12" s="490"/>
      <c r="O12" s="490"/>
      <c r="P12" s="490"/>
      <c r="Q12" s="491"/>
      <c r="R12" s="492">
        <v>66807</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331366</v>
      </c>
      <c r="BO12" s="421"/>
      <c r="BP12" s="421"/>
      <c r="BQ12" s="421"/>
      <c r="BR12" s="421"/>
      <c r="BS12" s="421"/>
      <c r="BT12" s="421"/>
      <c r="BU12" s="422"/>
      <c r="BV12" s="420">
        <v>1181211</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1"/>
      <c r="B13" s="483"/>
      <c r="C13" s="484"/>
      <c r="D13" s="484"/>
      <c r="E13" s="484"/>
      <c r="F13" s="484"/>
      <c r="G13" s="484"/>
      <c r="H13" s="484"/>
      <c r="I13" s="484"/>
      <c r="J13" s="484"/>
      <c r="K13" s="485"/>
      <c r="L13" s="180"/>
      <c r="M13" s="511" t="s">
        <v>130</v>
      </c>
      <c r="N13" s="512"/>
      <c r="O13" s="512"/>
      <c r="P13" s="512"/>
      <c r="Q13" s="513"/>
      <c r="R13" s="504">
        <v>66375</v>
      </c>
      <c r="S13" s="505"/>
      <c r="T13" s="505"/>
      <c r="U13" s="505"/>
      <c r="V13" s="506"/>
      <c r="W13" s="436" t="s">
        <v>131</v>
      </c>
      <c r="X13" s="437"/>
      <c r="Y13" s="437"/>
      <c r="Z13" s="437"/>
      <c r="AA13" s="437"/>
      <c r="AB13" s="427"/>
      <c r="AC13" s="471">
        <v>2025</v>
      </c>
      <c r="AD13" s="472"/>
      <c r="AE13" s="472"/>
      <c r="AF13" s="472"/>
      <c r="AG13" s="514"/>
      <c r="AH13" s="471">
        <v>2379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58946</v>
      </c>
      <c r="BO13" s="421"/>
      <c r="BP13" s="421"/>
      <c r="BQ13" s="421"/>
      <c r="BR13" s="421"/>
      <c r="BS13" s="421"/>
      <c r="BT13" s="421"/>
      <c r="BU13" s="422"/>
      <c r="BV13" s="420">
        <v>-241831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9.4</v>
      </c>
      <c r="CU13" s="418"/>
      <c r="CV13" s="418"/>
      <c r="CW13" s="418"/>
      <c r="CX13" s="418"/>
      <c r="CY13" s="418"/>
      <c r="CZ13" s="418"/>
      <c r="DA13" s="419"/>
      <c r="DB13" s="417">
        <v>8.8000000000000007</v>
      </c>
      <c r="DC13" s="418"/>
      <c r="DD13" s="418"/>
      <c r="DE13" s="418"/>
      <c r="DF13" s="418"/>
      <c r="DG13" s="418"/>
      <c r="DH13" s="418"/>
      <c r="DI13" s="419"/>
    </row>
    <row r="14" spans="1:119" ht="18.75" customHeight="1" thickBot="1" x14ac:dyDescent="0.2">
      <c r="A14" s="171"/>
      <c r="B14" s="483"/>
      <c r="C14" s="484"/>
      <c r="D14" s="484"/>
      <c r="E14" s="484"/>
      <c r="F14" s="484"/>
      <c r="G14" s="484"/>
      <c r="H14" s="484"/>
      <c r="I14" s="484"/>
      <c r="J14" s="484"/>
      <c r="K14" s="485"/>
      <c r="L14" s="501" t="s">
        <v>135</v>
      </c>
      <c r="M14" s="502"/>
      <c r="N14" s="502"/>
      <c r="O14" s="502"/>
      <c r="P14" s="502"/>
      <c r="Q14" s="503"/>
      <c r="R14" s="504">
        <v>68083</v>
      </c>
      <c r="S14" s="505"/>
      <c r="T14" s="505"/>
      <c r="U14" s="505"/>
      <c r="V14" s="506"/>
      <c r="W14" s="410"/>
      <c r="X14" s="411"/>
      <c r="Y14" s="411"/>
      <c r="Z14" s="411"/>
      <c r="AA14" s="411"/>
      <c r="AB14" s="400"/>
      <c r="AC14" s="507">
        <v>6.2</v>
      </c>
      <c r="AD14" s="508"/>
      <c r="AE14" s="508"/>
      <c r="AF14" s="508"/>
      <c r="AG14" s="509"/>
      <c r="AH14" s="507">
        <v>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78.7</v>
      </c>
      <c r="CU14" s="519"/>
      <c r="CV14" s="519"/>
      <c r="CW14" s="519"/>
      <c r="CX14" s="519"/>
      <c r="CY14" s="519"/>
      <c r="CZ14" s="519"/>
      <c r="DA14" s="520"/>
      <c r="DB14" s="518">
        <v>78.3</v>
      </c>
      <c r="DC14" s="519"/>
      <c r="DD14" s="519"/>
      <c r="DE14" s="519"/>
      <c r="DF14" s="519"/>
      <c r="DG14" s="519"/>
      <c r="DH14" s="519"/>
      <c r="DI14" s="520"/>
    </row>
    <row r="15" spans="1:119" ht="18.75" customHeight="1" x14ac:dyDescent="0.15">
      <c r="A15" s="171"/>
      <c r="B15" s="483"/>
      <c r="C15" s="484"/>
      <c r="D15" s="484"/>
      <c r="E15" s="484"/>
      <c r="F15" s="484"/>
      <c r="G15" s="484"/>
      <c r="H15" s="484"/>
      <c r="I15" s="484"/>
      <c r="J15" s="484"/>
      <c r="K15" s="485"/>
      <c r="L15" s="180"/>
      <c r="M15" s="511" t="s">
        <v>130</v>
      </c>
      <c r="N15" s="512"/>
      <c r="O15" s="512"/>
      <c r="P15" s="512"/>
      <c r="Q15" s="513"/>
      <c r="R15" s="504">
        <v>67703</v>
      </c>
      <c r="S15" s="505"/>
      <c r="T15" s="505"/>
      <c r="U15" s="505"/>
      <c r="V15" s="506"/>
      <c r="W15" s="436" t="s">
        <v>137</v>
      </c>
      <c r="X15" s="437"/>
      <c r="Y15" s="437"/>
      <c r="Z15" s="437"/>
      <c r="AA15" s="437"/>
      <c r="AB15" s="427"/>
      <c r="AC15" s="471">
        <v>9371</v>
      </c>
      <c r="AD15" s="472"/>
      <c r="AE15" s="472"/>
      <c r="AF15" s="472"/>
      <c r="AG15" s="514"/>
      <c r="AH15" s="471">
        <v>9571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8462367</v>
      </c>
      <c r="BO15" s="384"/>
      <c r="BP15" s="384"/>
      <c r="BQ15" s="384"/>
      <c r="BR15" s="384"/>
      <c r="BS15" s="384"/>
      <c r="BT15" s="384"/>
      <c r="BU15" s="385"/>
      <c r="BV15" s="383">
        <v>8257534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1"/>
      <c r="CU15" s="182"/>
      <c r="CV15" s="182"/>
      <c r="CW15" s="182"/>
      <c r="CX15" s="182"/>
      <c r="CY15" s="182"/>
      <c r="CZ15" s="182"/>
      <c r="DA15" s="183"/>
      <c r="DB15" s="181"/>
      <c r="DC15" s="182"/>
      <c r="DD15" s="182"/>
      <c r="DE15" s="182"/>
      <c r="DF15" s="182"/>
      <c r="DG15" s="182"/>
      <c r="DH15" s="182"/>
      <c r="DI15" s="183"/>
    </row>
    <row r="16" spans="1:119" ht="18.75" customHeight="1" x14ac:dyDescent="0.15">
      <c r="A16" s="171"/>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28.9</v>
      </c>
      <c r="AD16" s="508"/>
      <c r="AE16" s="508"/>
      <c r="AF16" s="508"/>
      <c r="AG16" s="509"/>
      <c r="AH16" s="507">
        <v>28.2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19789829</v>
      </c>
      <c r="BO16" s="421"/>
      <c r="BP16" s="421"/>
      <c r="BQ16" s="421"/>
      <c r="BR16" s="421"/>
      <c r="BS16" s="421"/>
      <c r="BT16" s="421"/>
      <c r="BU16" s="422"/>
      <c r="BV16" s="420">
        <v>19472128</v>
      </c>
      <c r="BW16" s="421"/>
      <c r="BX16" s="421"/>
      <c r="BY16" s="421"/>
      <c r="BZ16" s="421"/>
      <c r="CA16" s="421"/>
      <c r="CB16" s="421"/>
      <c r="CC16" s="422"/>
      <c r="CD16" s="184"/>
      <c r="CE16" s="534" t="s">
        <v>143</v>
      </c>
      <c r="CF16" s="534"/>
      <c r="CG16" s="534"/>
      <c r="CH16" s="534"/>
      <c r="CI16" s="534"/>
      <c r="CJ16" s="534"/>
      <c r="CK16" s="534"/>
      <c r="CL16" s="534"/>
      <c r="CM16" s="534"/>
      <c r="CN16" s="534"/>
      <c r="CO16" s="534"/>
      <c r="CP16" s="534"/>
      <c r="CQ16" s="534"/>
      <c r="CR16" s="534"/>
      <c r="CS16" s="535"/>
      <c r="CT16" s="417">
        <v>7.7</v>
      </c>
      <c r="CU16" s="418"/>
      <c r="CV16" s="418"/>
      <c r="CW16" s="418"/>
      <c r="CX16" s="418"/>
      <c r="CY16" s="418"/>
      <c r="CZ16" s="418"/>
      <c r="DA16" s="419"/>
      <c r="DB16" s="417">
        <v>2.5</v>
      </c>
      <c r="DC16" s="418"/>
      <c r="DD16" s="418"/>
      <c r="DE16" s="418"/>
      <c r="DF16" s="418"/>
      <c r="DG16" s="418"/>
      <c r="DH16" s="418"/>
      <c r="DI16" s="419"/>
    </row>
    <row r="17" spans="1:113" ht="18.75" customHeight="1" thickBot="1" x14ac:dyDescent="0.2">
      <c r="A17" s="171"/>
      <c r="B17" s="486"/>
      <c r="C17" s="487"/>
      <c r="D17" s="487"/>
      <c r="E17" s="487"/>
      <c r="F17" s="487"/>
      <c r="G17" s="487"/>
      <c r="H17" s="487"/>
      <c r="I17" s="487"/>
      <c r="J17" s="487"/>
      <c r="K17" s="488"/>
      <c r="L17" s="185"/>
      <c r="M17" s="531" t="s">
        <v>144</v>
      </c>
      <c r="N17" s="532"/>
      <c r="O17" s="532"/>
      <c r="P17" s="532"/>
      <c r="Q17" s="533"/>
      <c r="R17" s="526" t="s">
        <v>145</v>
      </c>
      <c r="S17" s="527"/>
      <c r="T17" s="527"/>
      <c r="U17" s="527"/>
      <c r="V17" s="528"/>
      <c r="W17" s="436" t="s">
        <v>146</v>
      </c>
      <c r="X17" s="437"/>
      <c r="Y17" s="437"/>
      <c r="Z17" s="437"/>
      <c r="AA17" s="437"/>
      <c r="AB17" s="427"/>
      <c r="AC17" s="471">
        <v>21046</v>
      </c>
      <c r="AD17" s="472"/>
      <c r="AE17" s="472"/>
      <c r="AF17" s="472"/>
      <c r="AG17" s="514"/>
      <c r="AH17" s="471">
        <v>21994</v>
      </c>
      <c r="AI17" s="472"/>
      <c r="AJ17" s="472"/>
      <c r="AK17" s="472"/>
      <c r="AL17" s="473"/>
      <c r="AM17" s="449"/>
      <c r="AN17" s="450"/>
      <c r="AO17" s="450"/>
      <c r="AP17" s="450"/>
      <c r="AQ17" s="450"/>
      <c r="AR17" s="450"/>
      <c r="AS17" s="450"/>
      <c r="AT17" s="451"/>
      <c r="AU17" s="452"/>
      <c r="AV17" s="453"/>
      <c r="AW17" s="453"/>
      <c r="AX17" s="453"/>
      <c r="AY17" s="454" t="s">
        <v>147</v>
      </c>
      <c r="AZ17" s="455"/>
      <c r="BA17" s="455"/>
      <c r="BB17" s="455"/>
      <c r="BC17" s="455"/>
      <c r="BD17" s="455"/>
      <c r="BE17" s="455"/>
      <c r="BF17" s="455"/>
      <c r="BG17" s="455"/>
      <c r="BH17" s="455"/>
      <c r="BI17" s="455"/>
      <c r="BJ17" s="455"/>
      <c r="BK17" s="455"/>
      <c r="BL17" s="455"/>
      <c r="BM17" s="456"/>
      <c r="BN17" s="420">
        <v>10594186</v>
      </c>
      <c r="BO17" s="421"/>
      <c r="BP17" s="421"/>
      <c r="BQ17" s="421"/>
      <c r="BR17" s="421"/>
      <c r="BS17" s="421"/>
      <c r="BT17" s="421"/>
      <c r="BU17" s="422"/>
      <c r="BV17" s="420">
        <v>10353806</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1"/>
      <c r="B18" s="542" t="s">
        <v>148</v>
      </c>
      <c r="C18" s="463"/>
      <c r="D18" s="463"/>
      <c r="E18" s="543"/>
      <c r="F18" s="543"/>
      <c r="G18" s="543"/>
      <c r="H18" s="543"/>
      <c r="I18" s="543"/>
      <c r="J18" s="543"/>
      <c r="K18" s="543"/>
      <c r="L18" s="544">
        <v>913.22</v>
      </c>
      <c r="M18" s="544"/>
      <c r="N18" s="544"/>
      <c r="O18" s="544"/>
      <c r="P18" s="544"/>
      <c r="Q18" s="544"/>
      <c r="R18" s="545"/>
      <c r="S18" s="545"/>
      <c r="T18" s="545"/>
      <c r="U18" s="545"/>
      <c r="V18" s="546"/>
      <c r="W18" s="438"/>
      <c r="X18" s="439"/>
      <c r="Y18" s="439"/>
      <c r="Z18" s="439"/>
      <c r="AA18" s="439"/>
      <c r="AB18" s="430"/>
      <c r="AC18" s="547">
        <v>64.900000000000006</v>
      </c>
      <c r="AD18" s="548"/>
      <c r="AE18" s="548"/>
      <c r="AF18" s="548"/>
      <c r="AG18" s="549"/>
      <c r="AH18" s="547">
        <v>64.8</v>
      </c>
      <c r="AI18" s="548"/>
      <c r="AJ18" s="548"/>
      <c r="AK18" s="548"/>
      <c r="AL18" s="550"/>
      <c r="AM18" s="449"/>
      <c r="AN18" s="450"/>
      <c r="AO18" s="450"/>
      <c r="AP18" s="450"/>
      <c r="AQ18" s="450"/>
      <c r="AR18" s="450"/>
      <c r="AS18" s="450"/>
      <c r="AT18" s="451"/>
      <c r="AU18" s="452"/>
      <c r="AV18" s="453"/>
      <c r="AW18" s="453"/>
      <c r="AX18" s="453"/>
      <c r="AY18" s="454" t="s">
        <v>149</v>
      </c>
      <c r="AZ18" s="455"/>
      <c r="BA18" s="455"/>
      <c r="BB18" s="455"/>
      <c r="BC18" s="455"/>
      <c r="BD18" s="455"/>
      <c r="BE18" s="455"/>
      <c r="BF18" s="455"/>
      <c r="BG18" s="455"/>
      <c r="BH18" s="455"/>
      <c r="BI18" s="455"/>
      <c r="BJ18" s="455"/>
      <c r="BK18" s="455"/>
      <c r="BL18" s="455"/>
      <c r="BM18" s="456"/>
      <c r="BN18" s="420">
        <v>20845528</v>
      </c>
      <c r="BO18" s="421"/>
      <c r="BP18" s="421"/>
      <c r="BQ18" s="421"/>
      <c r="BR18" s="421"/>
      <c r="BS18" s="421"/>
      <c r="BT18" s="421"/>
      <c r="BU18" s="422"/>
      <c r="BV18" s="420">
        <v>20812393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1"/>
      <c r="B19" s="542" t="s">
        <v>150</v>
      </c>
      <c r="C19" s="463"/>
      <c r="D19" s="463"/>
      <c r="E19" s="543"/>
      <c r="F19" s="543"/>
      <c r="G19" s="543"/>
      <c r="H19" s="543"/>
      <c r="I19" s="543"/>
      <c r="J19" s="543"/>
      <c r="K19" s="543"/>
      <c r="L19" s="551">
        <v>76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151</v>
      </c>
      <c r="AZ19" s="455"/>
      <c r="BA19" s="455"/>
      <c r="BB19" s="455"/>
      <c r="BC19" s="455"/>
      <c r="BD19" s="455"/>
      <c r="BE19" s="455"/>
      <c r="BF19" s="455"/>
      <c r="BG19" s="455"/>
      <c r="BH19" s="455"/>
      <c r="BI19" s="455"/>
      <c r="BJ19" s="455"/>
      <c r="BK19" s="455"/>
      <c r="BL19" s="455"/>
      <c r="BM19" s="456"/>
      <c r="BN19" s="420">
        <v>28686768</v>
      </c>
      <c r="BO19" s="421"/>
      <c r="BP19" s="421"/>
      <c r="BQ19" s="421"/>
      <c r="BR19" s="421"/>
      <c r="BS19" s="421"/>
      <c r="BT19" s="421"/>
      <c r="BU19" s="422"/>
      <c r="BV19" s="420">
        <v>29287651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1"/>
      <c r="B20" s="542" t="s">
        <v>152</v>
      </c>
      <c r="C20" s="463"/>
      <c r="D20" s="463"/>
      <c r="E20" s="543"/>
      <c r="F20" s="543"/>
      <c r="G20" s="543"/>
      <c r="H20" s="543"/>
      <c r="I20" s="543"/>
      <c r="J20" s="543"/>
      <c r="K20" s="543"/>
      <c r="L20" s="551">
        <v>28044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1"/>
      <c r="B21" s="560" t="s">
        <v>153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1"/>
      <c r="B22" s="590" t="s">
        <v>154</v>
      </c>
      <c r="C22" s="564"/>
      <c r="D22" s="565"/>
      <c r="E22" s="432" t="s">
        <v>1</v>
      </c>
      <c r="F22" s="437"/>
      <c r="G22" s="437"/>
      <c r="H22" s="437"/>
      <c r="I22" s="437"/>
      <c r="J22" s="437"/>
      <c r="K22" s="427"/>
      <c r="L22" s="432" t="s">
        <v>155</v>
      </c>
      <c r="M22" s="437"/>
      <c r="N22" s="437"/>
      <c r="O22" s="437"/>
      <c r="P22" s="427"/>
      <c r="Q22" s="595" t="s">
        <v>156</v>
      </c>
      <c r="R22" s="596"/>
      <c r="S22" s="596"/>
      <c r="T22" s="596"/>
      <c r="U22" s="596"/>
      <c r="V22" s="597"/>
      <c r="W22" s="563" t="s">
        <v>157</v>
      </c>
      <c r="X22" s="564"/>
      <c r="Y22" s="565"/>
      <c r="Z22" s="432" t="s">
        <v>1</v>
      </c>
      <c r="AA22" s="437"/>
      <c r="AB22" s="437"/>
      <c r="AC22" s="437"/>
      <c r="AD22" s="437"/>
      <c r="AE22" s="437"/>
      <c r="AF22" s="437"/>
      <c r="AG22" s="427"/>
      <c r="AH22" s="601" t="s">
        <v>158</v>
      </c>
      <c r="AI22" s="437"/>
      <c r="AJ22" s="437"/>
      <c r="AK22" s="437"/>
      <c r="AL22" s="427"/>
      <c r="AM22" s="601" t="s">
        <v>159</v>
      </c>
      <c r="AN22" s="602"/>
      <c r="AO22" s="602"/>
      <c r="AP22" s="602"/>
      <c r="AQ22" s="602"/>
      <c r="AR22" s="603"/>
      <c r="AS22" s="595" t="s">
        <v>156</v>
      </c>
      <c r="AT22" s="596"/>
      <c r="AU22" s="596"/>
      <c r="AV22" s="596"/>
      <c r="AW22" s="596"/>
      <c r="AX22" s="607"/>
      <c r="AY22" s="380" t="s">
        <v>160</v>
      </c>
      <c r="AZ22" s="381"/>
      <c r="BA22" s="381"/>
      <c r="BB22" s="381"/>
      <c r="BC22" s="381"/>
      <c r="BD22" s="381"/>
      <c r="BE22" s="381"/>
      <c r="BF22" s="381"/>
      <c r="BG22" s="381"/>
      <c r="BH22" s="381"/>
      <c r="BI22" s="381"/>
      <c r="BJ22" s="381"/>
      <c r="BK22" s="381"/>
      <c r="BL22" s="381"/>
      <c r="BM22" s="382"/>
      <c r="BN22" s="383">
        <v>30308915</v>
      </c>
      <c r="BO22" s="384"/>
      <c r="BP22" s="384"/>
      <c r="BQ22" s="384"/>
      <c r="BR22" s="384"/>
      <c r="BS22" s="384"/>
      <c r="BT22" s="384"/>
      <c r="BU22" s="385"/>
      <c r="BV22" s="383">
        <v>30763252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1"/>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161</v>
      </c>
      <c r="AZ23" s="455"/>
      <c r="BA23" s="455"/>
      <c r="BB23" s="455"/>
      <c r="BC23" s="455"/>
      <c r="BD23" s="455"/>
      <c r="BE23" s="455"/>
      <c r="BF23" s="455"/>
      <c r="BG23" s="455"/>
      <c r="BH23" s="455"/>
      <c r="BI23" s="455"/>
      <c r="BJ23" s="455"/>
      <c r="BK23" s="455"/>
      <c r="BL23" s="455"/>
      <c r="BM23" s="456"/>
      <c r="BN23" s="420">
        <v>19102214</v>
      </c>
      <c r="BO23" s="421"/>
      <c r="BP23" s="421"/>
      <c r="BQ23" s="421"/>
      <c r="BR23" s="421"/>
      <c r="BS23" s="421"/>
      <c r="BT23" s="421"/>
      <c r="BU23" s="422"/>
      <c r="BV23" s="420">
        <v>20446174</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1"/>
      <c r="B24" s="591"/>
      <c r="C24" s="567"/>
      <c r="D24" s="568"/>
      <c r="E24" s="470" t="s">
        <v>162</v>
      </c>
      <c r="F24" s="450"/>
      <c r="G24" s="450"/>
      <c r="H24" s="450"/>
      <c r="I24" s="450"/>
      <c r="J24" s="450"/>
      <c r="K24" s="451"/>
      <c r="L24" s="471">
        <v>1</v>
      </c>
      <c r="M24" s="472"/>
      <c r="N24" s="472"/>
      <c r="O24" s="472"/>
      <c r="P24" s="514"/>
      <c r="Q24" s="471">
        <v>8520</v>
      </c>
      <c r="R24" s="472"/>
      <c r="S24" s="472"/>
      <c r="T24" s="472"/>
      <c r="U24" s="472"/>
      <c r="V24" s="514"/>
      <c r="W24" s="566"/>
      <c r="X24" s="567"/>
      <c r="Y24" s="568"/>
      <c r="Z24" s="470" t="s">
        <v>163</v>
      </c>
      <c r="AA24" s="450"/>
      <c r="AB24" s="450"/>
      <c r="AC24" s="450"/>
      <c r="AD24" s="450"/>
      <c r="AE24" s="450"/>
      <c r="AF24" s="450"/>
      <c r="AG24" s="451"/>
      <c r="AH24" s="471">
        <v>671</v>
      </c>
      <c r="AI24" s="472"/>
      <c r="AJ24" s="472"/>
      <c r="AK24" s="472"/>
      <c r="AL24" s="514"/>
      <c r="AM24" s="471">
        <v>2081442</v>
      </c>
      <c r="AN24" s="472"/>
      <c r="AO24" s="472"/>
      <c r="AP24" s="472"/>
      <c r="AQ24" s="472"/>
      <c r="AR24" s="514"/>
      <c r="AS24" s="471">
        <v>3102</v>
      </c>
      <c r="AT24" s="472"/>
      <c r="AU24" s="472"/>
      <c r="AV24" s="472"/>
      <c r="AW24" s="472"/>
      <c r="AX24" s="473"/>
      <c r="AY24" s="536" t="s">
        <v>164</v>
      </c>
      <c r="AZ24" s="537"/>
      <c r="BA24" s="537"/>
      <c r="BB24" s="537"/>
      <c r="BC24" s="537"/>
      <c r="BD24" s="537"/>
      <c r="BE24" s="537"/>
      <c r="BF24" s="537"/>
      <c r="BG24" s="537"/>
      <c r="BH24" s="537"/>
      <c r="BI24" s="537"/>
      <c r="BJ24" s="537"/>
      <c r="BK24" s="537"/>
      <c r="BL24" s="537"/>
      <c r="BM24" s="538"/>
      <c r="BN24" s="420">
        <v>18158993</v>
      </c>
      <c r="BO24" s="421"/>
      <c r="BP24" s="421"/>
      <c r="BQ24" s="421"/>
      <c r="BR24" s="421"/>
      <c r="BS24" s="421"/>
      <c r="BT24" s="421"/>
      <c r="BU24" s="422"/>
      <c r="BV24" s="420">
        <v>17496440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1"/>
      <c r="B25" s="591"/>
      <c r="C25" s="567"/>
      <c r="D25" s="568"/>
      <c r="E25" s="470" t="s">
        <v>165</v>
      </c>
      <c r="F25" s="450"/>
      <c r="G25" s="450"/>
      <c r="H25" s="450"/>
      <c r="I25" s="450"/>
      <c r="J25" s="450"/>
      <c r="K25" s="451"/>
      <c r="L25" s="471">
        <v>2</v>
      </c>
      <c r="M25" s="472"/>
      <c r="N25" s="472"/>
      <c r="O25" s="472"/>
      <c r="P25" s="514"/>
      <c r="Q25" s="471">
        <v>6760</v>
      </c>
      <c r="R25" s="472"/>
      <c r="S25" s="472"/>
      <c r="T25" s="472"/>
      <c r="U25" s="472"/>
      <c r="V25" s="514"/>
      <c r="W25" s="566"/>
      <c r="X25" s="567"/>
      <c r="Y25" s="568"/>
      <c r="Z25" s="470" t="s">
        <v>166</v>
      </c>
      <c r="AA25" s="450"/>
      <c r="AB25" s="450"/>
      <c r="AC25" s="450"/>
      <c r="AD25" s="450"/>
      <c r="AE25" s="450"/>
      <c r="AF25" s="450"/>
      <c r="AG25" s="451"/>
      <c r="AH25" s="471">
        <v>124</v>
      </c>
      <c r="AI25" s="472"/>
      <c r="AJ25" s="472"/>
      <c r="AK25" s="472"/>
      <c r="AL25" s="514"/>
      <c r="AM25" s="471">
        <v>362080</v>
      </c>
      <c r="AN25" s="472"/>
      <c r="AO25" s="472"/>
      <c r="AP25" s="472"/>
      <c r="AQ25" s="472"/>
      <c r="AR25" s="514"/>
      <c r="AS25" s="471">
        <v>2920</v>
      </c>
      <c r="AT25" s="472"/>
      <c r="AU25" s="472"/>
      <c r="AV25" s="472"/>
      <c r="AW25" s="472"/>
      <c r="AX25" s="473"/>
      <c r="AY25" s="380" t="s">
        <v>167</v>
      </c>
      <c r="AZ25" s="381"/>
      <c r="BA25" s="381"/>
      <c r="BB25" s="381"/>
      <c r="BC25" s="381"/>
      <c r="BD25" s="381"/>
      <c r="BE25" s="381"/>
      <c r="BF25" s="381"/>
      <c r="BG25" s="381"/>
      <c r="BH25" s="381"/>
      <c r="BI25" s="381"/>
      <c r="BJ25" s="381"/>
      <c r="BK25" s="381"/>
      <c r="BL25" s="381"/>
      <c r="BM25" s="382"/>
      <c r="BN25" s="383">
        <v>10599942</v>
      </c>
      <c r="BO25" s="384"/>
      <c r="BP25" s="384"/>
      <c r="BQ25" s="384"/>
      <c r="BR25" s="384"/>
      <c r="BS25" s="384"/>
      <c r="BT25" s="384"/>
      <c r="BU25" s="385"/>
      <c r="BV25" s="383">
        <v>10258672</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1"/>
      <c r="B26" s="591"/>
      <c r="C26" s="567"/>
      <c r="D26" s="568"/>
      <c r="E26" s="470" t="s">
        <v>168</v>
      </c>
      <c r="F26" s="450"/>
      <c r="G26" s="450"/>
      <c r="H26" s="450"/>
      <c r="I26" s="450"/>
      <c r="J26" s="450"/>
      <c r="K26" s="451"/>
      <c r="L26" s="471">
        <v>1</v>
      </c>
      <c r="M26" s="472"/>
      <c r="N26" s="472"/>
      <c r="O26" s="472"/>
      <c r="P26" s="514"/>
      <c r="Q26" s="471">
        <v>5720</v>
      </c>
      <c r="R26" s="472"/>
      <c r="S26" s="472"/>
      <c r="T26" s="472"/>
      <c r="U26" s="472"/>
      <c r="V26" s="514"/>
      <c r="W26" s="566"/>
      <c r="X26" s="567"/>
      <c r="Y26" s="568"/>
      <c r="Z26" s="470" t="s">
        <v>169</v>
      </c>
      <c r="AA26" s="572"/>
      <c r="AB26" s="572"/>
      <c r="AC26" s="572"/>
      <c r="AD26" s="572"/>
      <c r="AE26" s="572"/>
      <c r="AF26" s="572"/>
      <c r="AG26" s="573"/>
      <c r="AH26" s="471">
        <v>28</v>
      </c>
      <c r="AI26" s="472"/>
      <c r="AJ26" s="472"/>
      <c r="AK26" s="472"/>
      <c r="AL26" s="514"/>
      <c r="AM26" s="471">
        <v>91140</v>
      </c>
      <c r="AN26" s="472"/>
      <c r="AO26" s="472"/>
      <c r="AP26" s="472"/>
      <c r="AQ26" s="472"/>
      <c r="AR26" s="514"/>
      <c r="AS26" s="471">
        <v>3255</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1"/>
      <c r="B27" s="591"/>
      <c r="C27" s="567"/>
      <c r="D27" s="568"/>
      <c r="E27" s="470" t="s">
        <v>171</v>
      </c>
      <c r="F27" s="450"/>
      <c r="G27" s="450"/>
      <c r="H27" s="450"/>
      <c r="I27" s="450"/>
      <c r="J27" s="450"/>
      <c r="K27" s="451"/>
      <c r="L27" s="471">
        <v>1</v>
      </c>
      <c r="M27" s="472"/>
      <c r="N27" s="472"/>
      <c r="O27" s="472"/>
      <c r="P27" s="514"/>
      <c r="Q27" s="471">
        <v>4120</v>
      </c>
      <c r="R27" s="472"/>
      <c r="S27" s="472"/>
      <c r="T27" s="472"/>
      <c r="U27" s="472"/>
      <c r="V27" s="514"/>
      <c r="W27" s="566"/>
      <c r="X27" s="567"/>
      <c r="Y27" s="568"/>
      <c r="Z27" s="470" t="s">
        <v>172</v>
      </c>
      <c r="AA27" s="450"/>
      <c r="AB27" s="450"/>
      <c r="AC27" s="450"/>
      <c r="AD27" s="450"/>
      <c r="AE27" s="450"/>
      <c r="AF27" s="450"/>
      <c r="AG27" s="451"/>
      <c r="AH27" s="471">
        <v>2</v>
      </c>
      <c r="AI27" s="472"/>
      <c r="AJ27" s="472"/>
      <c r="AK27" s="472"/>
      <c r="AL27" s="514"/>
      <c r="AM27" s="471" t="s">
        <v>173</v>
      </c>
      <c r="AN27" s="472"/>
      <c r="AO27" s="472"/>
      <c r="AP27" s="472"/>
      <c r="AQ27" s="472"/>
      <c r="AR27" s="514"/>
      <c r="AS27" s="471" t="s">
        <v>173</v>
      </c>
      <c r="AT27" s="472"/>
      <c r="AU27" s="472"/>
      <c r="AV27" s="472"/>
      <c r="AW27" s="472"/>
      <c r="AX27" s="473"/>
      <c r="AY27" s="515" t="s">
        <v>174</v>
      </c>
      <c r="AZ27" s="516"/>
      <c r="BA27" s="516"/>
      <c r="BB27" s="516"/>
      <c r="BC27" s="516"/>
      <c r="BD27" s="516"/>
      <c r="BE27" s="516"/>
      <c r="BF27" s="516"/>
      <c r="BG27" s="516"/>
      <c r="BH27" s="516"/>
      <c r="BI27" s="516"/>
      <c r="BJ27" s="516"/>
      <c r="BK27" s="516"/>
      <c r="BL27" s="516"/>
      <c r="BM27" s="517"/>
      <c r="BN27" s="539">
        <v>967734</v>
      </c>
      <c r="BO27" s="540"/>
      <c r="BP27" s="540"/>
      <c r="BQ27" s="540"/>
      <c r="BR27" s="540"/>
      <c r="BS27" s="540"/>
      <c r="BT27" s="540"/>
      <c r="BU27" s="541"/>
      <c r="BV27" s="539">
        <v>952728</v>
      </c>
      <c r="BW27" s="540"/>
      <c r="BX27" s="540"/>
      <c r="BY27" s="540"/>
      <c r="BZ27" s="540"/>
      <c r="CA27" s="540"/>
      <c r="CB27" s="540"/>
      <c r="CC27" s="541"/>
      <c r="CD27" s="186"/>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1"/>
      <c r="B28" s="591"/>
      <c r="C28" s="567"/>
      <c r="D28" s="568"/>
      <c r="E28" s="470" t="s">
        <v>175</v>
      </c>
      <c r="F28" s="450"/>
      <c r="G28" s="450"/>
      <c r="H28" s="450"/>
      <c r="I28" s="450"/>
      <c r="J28" s="450"/>
      <c r="K28" s="451"/>
      <c r="L28" s="471">
        <v>1</v>
      </c>
      <c r="M28" s="472"/>
      <c r="N28" s="472"/>
      <c r="O28" s="472"/>
      <c r="P28" s="514"/>
      <c r="Q28" s="471">
        <v>3750</v>
      </c>
      <c r="R28" s="472"/>
      <c r="S28" s="472"/>
      <c r="T28" s="472"/>
      <c r="U28" s="472"/>
      <c r="V28" s="514"/>
      <c r="W28" s="566"/>
      <c r="X28" s="567"/>
      <c r="Y28" s="568"/>
      <c r="Z28" s="470" t="s">
        <v>176</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177</v>
      </c>
      <c r="AZ28" s="575"/>
      <c r="BA28" s="575"/>
      <c r="BB28" s="576"/>
      <c r="BC28" s="380" t="s">
        <v>46</v>
      </c>
      <c r="BD28" s="381"/>
      <c r="BE28" s="381"/>
      <c r="BF28" s="381"/>
      <c r="BG28" s="381"/>
      <c r="BH28" s="381"/>
      <c r="BI28" s="381"/>
      <c r="BJ28" s="381"/>
      <c r="BK28" s="381"/>
      <c r="BL28" s="381"/>
      <c r="BM28" s="382"/>
      <c r="BN28" s="383">
        <v>1268510</v>
      </c>
      <c r="BO28" s="384"/>
      <c r="BP28" s="384"/>
      <c r="BQ28" s="384"/>
      <c r="BR28" s="384"/>
      <c r="BS28" s="384"/>
      <c r="BT28" s="384"/>
      <c r="BU28" s="385"/>
      <c r="BV28" s="383">
        <v>1122331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1"/>
      <c r="B29" s="591"/>
      <c r="C29" s="567"/>
      <c r="D29" s="568"/>
      <c r="E29" s="470" t="s">
        <v>178</v>
      </c>
      <c r="F29" s="450"/>
      <c r="G29" s="450"/>
      <c r="H29" s="450"/>
      <c r="I29" s="450"/>
      <c r="J29" s="450"/>
      <c r="K29" s="451"/>
      <c r="L29" s="471">
        <v>24</v>
      </c>
      <c r="M29" s="472"/>
      <c r="N29" s="472"/>
      <c r="O29" s="472"/>
      <c r="P29" s="514"/>
      <c r="Q29" s="471">
        <v>3570</v>
      </c>
      <c r="R29" s="472"/>
      <c r="S29" s="472"/>
      <c r="T29" s="472"/>
      <c r="U29" s="472"/>
      <c r="V29" s="514"/>
      <c r="W29" s="569"/>
      <c r="X29" s="570"/>
      <c r="Y29" s="571"/>
      <c r="Z29" s="470" t="s">
        <v>179</v>
      </c>
      <c r="AA29" s="450"/>
      <c r="AB29" s="450"/>
      <c r="AC29" s="450"/>
      <c r="AD29" s="450"/>
      <c r="AE29" s="450"/>
      <c r="AF29" s="450"/>
      <c r="AG29" s="451"/>
      <c r="AH29" s="471">
        <v>673</v>
      </c>
      <c r="AI29" s="472"/>
      <c r="AJ29" s="472"/>
      <c r="AK29" s="472"/>
      <c r="AL29" s="514"/>
      <c r="AM29" s="471">
        <v>2089406</v>
      </c>
      <c r="AN29" s="472"/>
      <c r="AO29" s="472"/>
      <c r="AP29" s="472"/>
      <c r="AQ29" s="472"/>
      <c r="AR29" s="514"/>
      <c r="AS29" s="471">
        <v>3105</v>
      </c>
      <c r="AT29" s="472"/>
      <c r="AU29" s="472"/>
      <c r="AV29" s="472"/>
      <c r="AW29" s="472"/>
      <c r="AX29" s="473"/>
      <c r="AY29" s="577"/>
      <c r="AZ29" s="578"/>
      <c r="BA29" s="578"/>
      <c r="BB29" s="579"/>
      <c r="BC29" s="454" t="s">
        <v>180</v>
      </c>
      <c r="BD29" s="455"/>
      <c r="BE29" s="455"/>
      <c r="BF29" s="455"/>
      <c r="BG29" s="455"/>
      <c r="BH29" s="455"/>
      <c r="BI29" s="455"/>
      <c r="BJ29" s="455"/>
      <c r="BK29" s="455"/>
      <c r="BL29" s="455"/>
      <c r="BM29" s="456"/>
      <c r="BN29" s="420">
        <v>790626</v>
      </c>
      <c r="BO29" s="421"/>
      <c r="BP29" s="421"/>
      <c r="BQ29" s="421"/>
      <c r="BR29" s="421"/>
      <c r="BS29" s="421"/>
      <c r="BT29" s="421"/>
      <c r="BU29" s="422"/>
      <c r="BV29" s="420">
        <v>696306</v>
      </c>
      <c r="BW29" s="421"/>
      <c r="BX29" s="421"/>
      <c r="BY29" s="421"/>
      <c r="BZ29" s="421"/>
      <c r="CA29" s="421"/>
      <c r="CB29" s="421"/>
      <c r="CC29" s="422"/>
      <c r="CD29" s="186"/>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1"/>
      <c r="B30" s="592"/>
      <c r="C30" s="593"/>
      <c r="D30" s="594"/>
      <c r="E30" s="474"/>
      <c r="F30" s="475"/>
      <c r="G30" s="475"/>
      <c r="H30" s="475"/>
      <c r="I30" s="475"/>
      <c r="J30" s="475"/>
      <c r="K30" s="476"/>
      <c r="L30" s="584"/>
      <c r="M30" s="585"/>
      <c r="N30" s="585"/>
      <c r="O30" s="585"/>
      <c r="P30" s="586"/>
      <c r="Q30" s="584"/>
      <c r="R30" s="585"/>
      <c r="S30" s="585"/>
      <c r="T30" s="585"/>
      <c r="U30" s="585"/>
      <c r="V30" s="586"/>
      <c r="W30" s="587" t="s">
        <v>181</v>
      </c>
      <c r="X30" s="588"/>
      <c r="Y30" s="588"/>
      <c r="Z30" s="588"/>
      <c r="AA30" s="588"/>
      <c r="AB30" s="588"/>
      <c r="AC30" s="588"/>
      <c r="AD30" s="588"/>
      <c r="AE30" s="588"/>
      <c r="AF30" s="588"/>
      <c r="AG30" s="589"/>
      <c r="AH30" s="547">
        <v>97.7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4692287</v>
      </c>
      <c r="BO30" s="540"/>
      <c r="BP30" s="540"/>
      <c r="BQ30" s="540"/>
      <c r="BR30" s="540"/>
      <c r="BS30" s="540"/>
      <c r="BT30" s="540"/>
      <c r="BU30" s="541"/>
      <c r="BV30" s="539">
        <v>5019332</v>
      </c>
      <c r="BW30" s="540"/>
      <c r="BX30" s="540"/>
      <c r="BY30" s="540"/>
      <c r="BZ30" s="540"/>
      <c r="CA30" s="540"/>
      <c r="CB30" s="540"/>
      <c r="CC30" s="541"/>
      <c r="CD30" s="18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15">
      <c r="A31" s="171"/>
      <c r="B31" s="193"/>
      <c r="DI31" s="194"/>
    </row>
    <row r="32" spans="1:113" ht="13.5" customHeight="1" x14ac:dyDescent="0.15">
      <c r="A32" s="171"/>
      <c r="B32" s="195"/>
      <c r="C32" s="583" t="s">
        <v>182</v>
      </c>
      <c r="D32" s="583"/>
      <c r="E32" s="583"/>
      <c r="F32" s="583"/>
      <c r="G32" s="583"/>
      <c r="H32" s="583"/>
      <c r="I32" s="583"/>
      <c r="J32" s="583"/>
      <c r="K32" s="583"/>
      <c r="L32" s="583"/>
      <c r="M32" s="583"/>
      <c r="N32" s="583"/>
      <c r="O32" s="583"/>
      <c r="P32" s="583"/>
      <c r="Q32" s="583"/>
      <c r="R32" s="583"/>
      <c r="S32" s="583"/>
      <c r="U32" s="424" t="s">
        <v>183</v>
      </c>
      <c r="V32" s="424"/>
      <c r="W32" s="424"/>
      <c r="X32" s="424"/>
      <c r="Y32" s="424"/>
      <c r="Z32" s="424"/>
      <c r="AA32" s="424"/>
      <c r="AB32" s="424"/>
      <c r="AC32" s="424"/>
      <c r="AD32" s="424"/>
      <c r="AE32" s="424"/>
      <c r="AF32" s="424"/>
      <c r="AG32" s="424"/>
      <c r="AH32" s="424"/>
      <c r="AI32" s="424"/>
      <c r="AJ32" s="424"/>
      <c r="AK32" s="424"/>
      <c r="AM32" s="424" t="s">
        <v>184</v>
      </c>
      <c r="AN32" s="424"/>
      <c r="AO32" s="424"/>
      <c r="AP32" s="424"/>
      <c r="AQ32" s="424"/>
      <c r="AR32" s="424"/>
      <c r="AS32" s="424"/>
      <c r="AT32" s="424"/>
      <c r="AU32" s="424"/>
      <c r="AV32" s="424"/>
      <c r="AW32" s="424"/>
      <c r="AX32" s="424"/>
      <c r="AY32" s="424"/>
      <c r="AZ32" s="424"/>
      <c r="BA32" s="424"/>
      <c r="BB32" s="424"/>
      <c r="BC32" s="424"/>
      <c r="BE32" s="424" t="s">
        <v>185</v>
      </c>
      <c r="BF32" s="424"/>
      <c r="BG32" s="424"/>
      <c r="BH32" s="424"/>
      <c r="BI32" s="424"/>
      <c r="BJ32" s="424"/>
      <c r="BK32" s="424"/>
      <c r="BL32" s="424"/>
      <c r="BM32" s="424"/>
      <c r="BN32" s="424"/>
      <c r="BO32" s="424"/>
      <c r="BP32" s="424"/>
      <c r="BQ32" s="424"/>
      <c r="BR32" s="424"/>
      <c r="BS32" s="424"/>
      <c r="BT32" s="424"/>
      <c r="BU32" s="424"/>
      <c r="BW32" s="424" t="s">
        <v>186</v>
      </c>
      <c r="BX32" s="424"/>
      <c r="BY32" s="424"/>
      <c r="BZ32" s="424"/>
      <c r="CA32" s="424"/>
      <c r="CB32" s="424"/>
      <c r="CC32" s="424"/>
      <c r="CD32" s="424"/>
      <c r="CE32" s="424"/>
      <c r="CF32" s="424"/>
      <c r="CG32" s="424"/>
      <c r="CH32" s="424"/>
      <c r="CI32" s="424"/>
      <c r="CJ32" s="424"/>
      <c r="CK32" s="424"/>
      <c r="CL32" s="424"/>
      <c r="CM32" s="424"/>
      <c r="CO32" s="424" t="s">
        <v>187</v>
      </c>
      <c r="CP32" s="424"/>
      <c r="CQ32" s="424"/>
      <c r="CR32" s="424"/>
      <c r="CS32" s="424"/>
      <c r="CT32" s="424"/>
      <c r="CU32" s="424"/>
      <c r="CV32" s="424"/>
      <c r="CW32" s="424"/>
      <c r="CX32" s="424"/>
      <c r="CY32" s="424"/>
      <c r="CZ32" s="424"/>
      <c r="DA32" s="424"/>
      <c r="DB32" s="424"/>
      <c r="DC32" s="424"/>
      <c r="DD32" s="424"/>
      <c r="DE32" s="424"/>
      <c r="DI32" s="194"/>
    </row>
    <row r="33" spans="1:113" ht="13.5" customHeight="1" x14ac:dyDescent="0.15">
      <c r="A33" s="171"/>
      <c r="B33" s="195"/>
      <c r="C33" s="444" t="s">
        <v>188</v>
      </c>
      <c r="D33" s="444"/>
      <c r="E33" s="409" t="s">
        <v>189</v>
      </c>
      <c r="F33" s="409"/>
      <c r="G33" s="409"/>
      <c r="H33" s="409"/>
      <c r="I33" s="409"/>
      <c r="J33" s="409"/>
      <c r="K33" s="409"/>
      <c r="L33" s="409"/>
      <c r="M33" s="409"/>
      <c r="N33" s="409"/>
      <c r="O33" s="409"/>
      <c r="P33" s="409"/>
      <c r="Q33" s="409"/>
      <c r="R33" s="409"/>
      <c r="S33" s="409"/>
      <c r="T33" s="196"/>
      <c r="U33" s="444" t="s">
        <v>188</v>
      </c>
      <c r="V33" s="444"/>
      <c r="W33" s="409" t="s">
        <v>189</v>
      </c>
      <c r="X33" s="409"/>
      <c r="Y33" s="409"/>
      <c r="Z33" s="409"/>
      <c r="AA33" s="409"/>
      <c r="AB33" s="409"/>
      <c r="AC33" s="409"/>
      <c r="AD33" s="409"/>
      <c r="AE33" s="409"/>
      <c r="AF33" s="409"/>
      <c r="AG33" s="409"/>
      <c r="AH33" s="409"/>
      <c r="AI33" s="409"/>
      <c r="AJ33" s="409"/>
      <c r="AK33" s="409"/>
      <c r="AL33" s="196"/>
      <c r="AM33" s="444" t="s">
        <v>188</v>
      </c>
      <c r="AN33" s="444"/>
      <c r="AO33" s="409" t="s">
        <v>189</v>
      </c>
      <c r="AP33" s="409"/>
      <c r="AQ33" s="409"/>
      <c r="AR33" s="409"/>
      <c r="AS33" s="409"/>
      <c r="AT33" s="409"/>
      <c r="AU33" s="409"/>
      <c r="AV33" s="409"/>
      <c r="AW33" s="409"/>
      <c r="AX33" s="409"/>
      <c r="AY33" s="409"/>
      <c r="AZ33" s="409"/>
      <c r="BA33" s="409"/>
      <c r="BB33" s="409"/>
      <c r="BC33" s="409"/>
      <c r="BD33" s="197"/>
      <c r="BE33" s="409" t="s">
        <v>190</v>
      </c>
      <c r="BF33" s="409"/>
      <c r="BG33" s="409" t="s">
        <v>191</v>
      </c>
      <c r="BH33" s="409"/>
      <c r="BI33" s="409"/>
      <c r="BJ33" s="409"/>
      <c r="BK33" s="409"/>
      <c r="BL33" s="409"/>
      <c r="BM33" s="409"/>
      <c r="BN33" s="409"/>
      <c r="BO33" s="409"/>
      <c r="BP33" s="409"/>
      <c r="BQ33" s="409"/>
      <c r="BR33" s="409"/>
      <c r="BS33" s="409"/>
      <c r="BT33" s="409"/>
      <c r="BU33" s="409"/>
      <c r="BV33" s="197"/>
      <c r="BW33" s="444" t="s">
        <v>190</v>
      </c>
      <c r="BX33" s="444"/>
      <c r="BY33" s="409" t="s">
        <v>192</v>
      </c>
      <c r="BZ33" s="409"/>
      <c r="CA33" s="409"/>
      <c r="CB33" s="409"/>
      <c r="CC33" s="409"/>
      <c r="CD33" s="409"/>
      <c r="CE33" s="409"/>
      <c r="CF33" s="409"/>
      <c r="CG33" s="409"/>
      <c r="CH33" s="409"/>
      <c r="CI33" s="409"/>
      <c r="CJ33" s="409"/>
      <c r="CK33" s="409"/>
      <c r="CL33" s="409"/>
      <c r="CM33" s="409"/>
      <c r="CN33" s="196"/>
      <c r="CO33" s="444" t="s">
        <v>188</v>
      </c>
      <c r="CP33" s="444"/>
      <c r="CQ33" s="409" t="s">
        <v>193</v>
      </c>
      <c r="CR33" s="409"/>
      <c r="CS33" s="409"/>
      <c r="CT33" s="409"/>
      <c r="CU33" s="409"/>
      <c r="CV33" s="409"/>
      <c r="CW33" s="409"/>
      <c r="CX33" s="409"/>
      <c r="CY33" s="409"/>
      <c r="CZ33" s="409"/>
      <c r="DA33" s="409"/>
      <c r="DB33" s="409"/>
      <c r="DC33" s="409"/>
      <c r="DD33" s="409"/>
      <c r="DE33" s="409"/>
      <c r="DF33" s="196"/>
      <c r="DG33" s="609" t="s">
        <v>194</v>
      </c>
      <c r="DH33" s="609"/>
      <c r="DI33" s="198"/>
    </row>
    <row r="34" spans="1:113" ht="32.25" customHeight="1" x14ac:dyDescent="0.15">
      <c r="A34" s="171"/>
      <c r="B34" s="19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1"/>
      <c r="U34" s="610">
        <f>IF(W34="","",MAX(C34:D43)+1)</f>
        <v>8</v>
      </c>
      <c r="V34" s="610"/>
      <c r="W34" s="611" t="str">
        <f>IF('各会計、関係団体の財政状況及び健全化判断比率'!B28="","",'各会計、関係団体の財政状況及び健全化判断比率'!B28)</f>
        <v>大館市国民健康保険特別会計</v>
      </c>
      <c r="X34" s="611"/>
      <c r="Y34" s="611"/>
      <c r="Z34" s="611"/>
      <c r="AA34" s="611"/>
      <c r="AB34" s="611"/>
      <c r="AC34" s="611"/>
      <c r="AD34" s="611"/>
      <c r="AE34" s="611"/>
      <c r="AF34" s="611"/>
      <c r="AG34" s="611"/>
      <c r="AH34" s="611"/>
      <c r="AI34" s="611"/>
      <c r="AJ34" s="611"/>
      <c r="AK34" s="611"/>
      <c r="AL34" s="171"/>
      <c r="AM34" s="610">
        <f>IF(AO34="","",MAX(C34:D43,U34:V43)+1)</f>
        <v>12</v>
      </c>
      <c r="AN34" s="610"/>
      <c r="AO34" s="611" t="str">
        <f>IF('各会計、関係団体の財政状況及び健全化判断比率'!B32="","",'各会計、関係団体の財政状況及び健全化判断比率'!B32)</f>
        <v>大館市水道事業会計</v>
      </c>
      <c r="AP34" s="611"/>
      <c r="AQ34" s="611"/>
      <c r="AR34" s="611"/>
      <c r="AS34" s="611"/>
      <c r="AT34" s="611"/>
      <c r="AU34" s="611"/>
      <c r="AV34" s="611"/>
      <c r="AW34" s="611"/>
      <c r="AX34" s="611"/>
      <c r="AY34" s="611"/>
      <c r="AZ34" s="611"/>
      <c r="BA34" s="611"/>
      <c r="BB34" s="611"/>
      <c r="BC34" s="611"/>
      <c r="BD34" s="171"/>
      <c r="BE34" s="610">
        <f>IF(BG34="","",MAX(C34:D43,U34:V43,AM34:AN43)+1)</f>
        <v>16</v>
      </c>
      <c r="BF34" s="610"/>
      <c r="BG34" s="611" t="str">
        <f>IF('各会計、関係団体の財政状況及び健全化判断比率'!B36="","",'各会計、関係団体の財政状況及び健全化判断比率'!B36)</f>
        <v>大館市公設総合地方卸売市場特別会計</v>
      </c>
      <c r="BH34" s="611"/>
      <c r="BI34" s="611"/>
      <c r="BJ34" s="611"/>
      <c r="BK34" s="611"/>
      <c r="BL34" s="611"/>
      <c r="BM34" s="611"/>
      <c r="BN34" s="611"/>
      <c r="BO34" s="611"/>
      <c r="BP34" s="611"/>
      <c r="BQ34" s="611"/>
      <c r="BR34" s="611"/>
      <c r="BS34" s="611"/>
      <c r="BT34" s="611"/>
      <c r="BU34" s="611"/>
      <c r="BV34" s="171"/>
      <c r="BW34" s="610">
        <f>IF(BY34="","",MAX(C34:D43,U34:V43,AM34:AN43,BE34:BF43)+1)</f>
        <v>19</v>
      </c>
      <c r="BX34" s="610"/>
      <c r="BY34" s="611" t="str">
        <f>IF('各会計、関係団体の財政状況及び健全化判断比率'!B68="","",'各会計、関係団体の財政状況及び健全化判断比率'!B68)</f>
        <v>秋田県市町村総合事務組合（一般会計）</v>
      </c>
      <c r="BZ34" s="611"/>
      <c r="CA34" s="611"/>
      <c r="CB34" s="611"/>
      <c r="CC34" s="611"/>
      <c r="CD34" s="611"/>
      <c r="CE34" s="611"/>
      <c r="CF34" s="611"/>
      <c r="CG34" s="611"/>
      <c r="CH34" s="611"/>
      <c r="CI34" s="611"/>
      <c r="CJ34" s="611"/>
      <c r="CK34" s="611"/>
      <c r="CL34" s="611"/>
      <c r="CM34" s="611"/>
      <c r="CN34" s="171"/>
      <c r="CO34" s="610">
        <f>IF(CQ34="","",MAX(C34:D43,U34:V43,AM34:AN43,BE34:BF43,BW34:BX43)+1)</f>
        <v>24</v>
      </c>
      <c r="CP34" s="610"/>
      <c r="CQ34" s="611" t="str">
        <f>IF('各会計、関係団体の財政状況及び健全化判断比率'!BS7="","",'各会計、関係団体の財政状況及び健全化判断比率'!BS7)</f>
        <v>県北環境保全センター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98"/>
    </row>
    <row r="35" spans="1:113" ht="32.25" customHeight="1" x14ac:dyDescent="0.15">
      <c r="A35" s="171"/>
      <c r="B35" s="195"/>
      <c r="C35" s="610">
        <f>IF(E35="","",C34+1)</f>
        <v>2</v>
      </c>
      <c r="D35" s="610"/>
      <c r="E35" s="611" t="str">
        <f>IF('各会計、関係団体の財政状況及び健全化判断比率'!B8="","",'各会計、関係団体の財政状況及び健全化判断比率'!B8)</f>
        <v>大館市小規模水道等事業特別会計</v>
      </c>
      <c r="F35" s="611"/>
      <c r="G35" s="611"/>
      <c r="H35" s="611"/>
      <c r="I35" s="611"/>
      <c r="J35" s="611"/>
      <c r="K35" s="611"/>
      <c r="L35" s="611"/>
      <c r="M35" s="611"/>
      <c r="N35" s="611"/>
      <c r="O35" s="611"/>
      <c r="P35" s="611"/>
      <c r="Q35" s="611"/>
      <c r="R35" s="611"/>
      <c r="S35" s="611"/>
      <c r="T35" s="171"/>
      <c r="U35" s="610">
        <f>IF(W35="","",U34+1)</f>
        <v>9</v>
      </c>
      <c r="V35" s="610"/>
      <c r="W35" s="611" t="str">
        <f>IF('各会計、関係団体の財政状況及び健全化判断比率'!B29="","",'各会計、関係団体の財政状況及び健全化判断比率'!B29)</f>
        <v>大館市後期高齢者医療特別会計</v>
      </c>
      <c r="X35" s="611"/>
      <c r="Y35" s="611"/>
      <c r="Z35" s="611"/>
      <c r="AA35" s="611"/>
      <c r="AB35" s="611"/>
      <c r="AC35" s="611"/>
      <c r="AD35" s="611"/>
      <c r="AE35" s="611"/>
      <c r="AF35" s="611"/>
      <c r="AG35" s="611"/>
      <c r="AH35" s="611"/>
      <c r="AI35" s="611"/>
      <c r="AJ35" s="611"/>
      <c r="AK35" s="611"/>
      <c r="AL35" s="171"/>
      <c r="AM35" s="610">
        <f t="shared" ref="AM35:AM43" si="0">IF(AO35="","",AM34+1)</f>
        <v>13</v>
      </c>
      <c r="AN35" s="610"/>
      <c r="AO35" s="611" t="str">
        <f>IF('各会計、関係団体の財政状況及び健全化判断比率'!B33="","",'各会計、関係団体の財政状況及び健全化判断比率'!B33)</f>
        <v>大館市工業用水道事業会計</v>
      </c>
      <c r="AP35" s="611"/>
      <c r="AQ35" s="611"/>
      <c r="AR35" s="611"/>
      <c r="AS35" s="611"/>
      <c r="AT35" s="611"/>
      <c r="AU35" s="611"/>
      <c r="AV35" s="611"/>
      <c r="AW35" s="611"/>
      <c r="AX35" s="611"/>
      <c r="AY35" s="611"/>
      <c r="AZ35" s="611"/>
      <c r="BA35" s="611"/>
      <c r="BB35" s="611"/>
      <c r="BC35" s="611"/>
      <c r="BD35" s="171"/>
      <c r="BE35" s="610">
        <f t="shared" ref="BE35:BE43" si="1">IF(BG35="","",BE34+1)</f>
        <v>17</v>
      </c>
      <c r="BF35" s="610"/>
      <c r="BG35" s="611" t="str">
        <f>IF('各会計、関係団体の財政状況及び健全化判断比率'!B37="","",'各会計、関係団体の財政状況及び健全化判断比率'!B37)</f>
        <v>大館市農業集落排水事業特別会計</v>
      </c>
      <c r="BH35" s="611"/>
      <c r="BI35" s="611"/>
      <c r="BJ35" s="611"/>
      <c r="BK35" s="611"/>
      <c r="BL35" s="611"/>
      <c r="BM35" s="611"/>
      <c r="BN35" s="611"/>
      <c r="BO35" s="611"/>
      <c r="BP35" s="611"/>
      <c r="BQ35" s="611"/>
      <c r="BR35" s="611"/>
      <c r="BS35" s="611"/>
      <c r="BT35" s="611"/>
      <c r="BU35" s="611"/>
      <c r="BV35" s="171"/>
      <c r="BW35" s="610">
        <f t="shared" ref="BW35:BW43" si="2">IF(BY35="","",BW34+1)</f>
        <v>20</v>
      </c>
      <c r="BX35" s="610"/>
      <c r="BY35" s="611" t="str">
        <f>IF('各会計、関係団体の財政状況及び健全化判断比率'!B69="","",'各会計、関係団体の財政状況及び健全化判断比率'!B69)</f>
        <v>秋田県市町村総合事務組合（交通災害共済事業等特別会計）</v>
      </c>
      <c r="BZ35" s="611"/>
      <c r="CA35" s="611"/>
      <c r="CB35" s="611"/>
      <c r="CC35" s="611"/>
      <c r="CD35" s="611"/>
      <c r="CE35" s="611"/>
      <c r="CF35" s="611"/>
      <c r="CG35" s="611"/>
      <c r="CH35" s="611"/>
      <c r="CI35" s="611"/>
      <c r="CJ35" s="611"/>
      <c r="CK35" s="611"/>
      <c r="CL35" s="611"/>
      <c r="CM35" s="611"/>
      <c r="CN35" s="171"/>
      <c r="CO35" s="610">
        <f t="shared" ref="CO35:CO43" si="3">IF(CQ35="","",CO34+1)</f>
        <v>25</v>
      </c>
      <c r="CP35" s="610"/>
      <c r="CQ35" s="611" t="str">
        <f>IF('各会計、関係団体の財政状況及び健全化判断比率'!BS8="","",'各会計、関係団体の財政状況及び健全化判断比率'!BS8)</f>
        <v>大館市文教振興事業団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98"/>
    </row>
    <row r="36" spans="1:113" ht="32.25" customHeight="1" x14ac:dyDescent="0.15">
      <c r="A36" s="171"/>
      <c r="B36" s="195"/>
      <c r="C36" s="610">
        <f>IF(E36="","",C35+1)</f>
        <v>3</v>
      </c>
      <c r="D36" s="610"/>
      <c r="E36" s="611" t="str">
        <f>IF('各会計、関係団体の財政状況及び健全化判断比率'!B9="","",'各会計、関係団体の財政状況及び健全化判断比率'!B9)</f>
        <v>大館市休日夜間急患センター特別会計</v>
      </c>
      <c r="F36" s="611"/>
      <c r="G36" s="611"/>
      <c r="H36" s="611"/>
      <c r="I36" s="611"/>
      <c r="J36" s="611"/>
      <c r="K36" s="611"/>
      <c r="L36" s="611"/>
      <c r="M36" s="611"/>
      <c r="N36" s="611"/>
      <c r="O36" s="611"/>
      <c r="P36" s="611"/>
      <c r="Q36" s="611"/>
      <c r="R36" s="611"/>
      <c r="S36" s="611"/>
      <c r="T36" s="171"/>
      <c r="U36" s="610">
        <f t="shared" ref="U36:U43" si="4">IF(W36="","",U35+1)</f>
        <v>10</v>
      </c>
      <c r="V36" s="610"/>
      <c r="W36" s="611" t="str">
        <f>IF('各会計、関係団体の財政状況及び健全化判断比率'!B30="","",'各会計、関係団体の財政状況及び健全化判断比率'!B30)</f>
        <v>大館市介護保険特別会計</v>
      </c>
      <c r="X36" s="611"/>
      <c r="Y36" s="611"/>
      <c r="Z36" s="611"/>
      <c r="AA36" s="611"/>
      <c r="AB36" s="611"/>
      <c r="AC36" s="611"/>
      <c r="AD36" s="611"/>
      <c r="AE36" s="611"/>
      <c r="AF36" s="611"/>
      <c r="AG36" s="611"/>
      <c r="AH36" s="611"/>
      <c r="AI36" s="611"/>
      <c r="AJ36" s="611"/>
      <c r="AK36" s="611"/>
      <c r="AL36" s="171"/>
      <c r="AM36" s="610">
        <f t="shared" si="0"/>
        <v>14</v>
      </c>
      <c r="AN36" s="610"/>
      <c r="AO36" s="611" t="str">
        <f>IF('各会計、関係団体の財政状況及び健全化判断比率'!B34="","",'各会計、関係団体の財政状況及び健全化判断比率'!B34)</f>
        <v>大館市下水道事業会計</v>
      </c>
      <c r="AP36" s="611"/>
      <c r="AQ36" s="611"/>
      <c r="AR36" s="611"/>
      <c r="AS36" s="611"/>
      <c r="AT36" s="611"/>
      <c r="AU36" s="611"/>
      <c r="AV36" s="611"/>
      <c r="AW36" s="611"/>
      <c r="AX36" s="611"/>
      <c r="AY36" s="611"/>
      <c r="AZ36" s="611"/>
      <c r="BA36" s="611"/>
      <c r="BB36" s="611"/>
      <c r="BC36" s="611"/>
      <c r="BD36" s="171"/>
      <c r="BE36" s="610">
        <f t="shared" si="1"/>
        <v>18</v>
      </c>
      <c r="BF36" s="610"/>
      <c r="BG36" s="611" t="str">
        <f>IF('各会計、関係団体の財政状況及び健全化判断比率'!B38="","",'各会計、関係団体の財政状況及び健全化判断比率'!B38)</f>
        <v>大館市戸別浄化槽整備事業特別会計</v>
      </c>
      <c r="BH36" s="611"/>
      <c r="BI36" s="611"/>
      <c r="BJ36" s="611"/>
      <c r="BK36" s="611"/>
      <c r="BL36" s="611"/>
      <c r="BM36" s="611"/>
      <c r="BN36" s="611"/>
      <c r="BO36" s="611"/>
      <c r="BP36" s="611"/>
      <c r="BQ36" s="611"/>
      <c r="BR36" s="611"/>
      <c r="BS36" s="611"/>
      <c r="BT36" s="611"/>
      <c r="BU36" s="611"/>
      <c r="BV36" s="171"/>
      <c r="BW36" s="610">
        <f t="shared" si="2"/>
        <v>21</v>
      </c>
      <c r="BX36" s="610"/>
      <c r="BY36" s="611" t="str">
        <f>IF('各会計、関係団体の財政状況及び健全化判断比率'!B70="","",'各会計、関係団体の財政状況及び健全化判断比率'!B70)</f>
        <v>秋田県市町村会館管理組合（一般会計）</v>
      </c>
      <c r="BZ36" s="611"/>
      <c r="CA36" s="611"/>
      <c r="CB36" s="611"/>
      <c r="CC36" s="611"/>
      <c r="CD36" s="611"/>
      <c r="CE36" s="611"/>
      <c r="CF36" s="611"/>
      <c r="CG36" s="611"/>
      <c r="CH36" s="611"/>
      <c r="CI36" s="611"/>
      <c r="CJ36" s="611"/>
      <c r="CK36" s="611"/>
      <c r="CL36" s="611"/>
      <c r="CM36" s="611"/>
      <c r="CN36" s="171"/>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98"/>
    </row>
    <row r="37" spans="1:113" ht="32.25" customHeight="1" x14ac:dyDescent="0.15">
      <c r="A37" s="171"/>
      <c r="B37" s="195"/>
      <c r="C37" s="610">
        <f>IF(E37="","",C36+1)</f>
        <v>4</v>
      </c>
      <c r="D37" s="610"/>
      <c r="E37" s="611" t="str">
        <f>IF('各会計、関係団体の財政状況及び健全化判断比率'!B10="","",'各会計、関係団体の財政状況及び健全化判断比率'!B10)</f>
        <v>大館市温泉開発特別会計</v>
      </c>
      <c r="F37" s="611"/>
      <c r="G37" s="611"/>
      <c r="H37" s="611"/>
      <c r="I37" s="611"/>
      <c r="J37" s="611"/>
      <c r="K37" s="611"/>
      <c r="L37" s="611"/>
      <c r="M37" s="611"/>
      <c r="N37" s="611"/>
      <c r="O37" s="611"/>
      <c r="P37" s="611"/>
      <c r="Q37" s="611"/>
      <c r="R37" s="611"/>
      <c r="S37" s="611"/>
      <c r="T37" s="171"/>
      <c r="U37" s="610">
        <f t="shared" si="4"/>
        <v>11</v>
      </c>
      <c r="V37" s="610"/>
      <c r="W37" s="611" t="str">
        <f>IF('各会計、関係団体の財政状況及び健全化判断比率'!B31="","",'各会計、関係団体の財政状況及び健全化判断比率'!B31)</f>
        <v>大館市介護サービス事業特別会計</v>
      </c>
      <c r="X37" s="611"/>
      <c r="Y37" s="611"/>
      <c r="Z37" s="611"/>
      <c r="AA37" s="611"/>
      <c r="AB37" s="611"/>
      <c r="AC37" s="611"/>
      <c r="AD37" s="611"/>
      <c r="AE37" s="611"/>
      <c r="AF37" s="611"/>
      <c r="AG37" s="611"/>
      <c r="AH37" s="611"/>
      <c r="AI37" s="611"/>
      <c r="AJ37" s="611"/>
      <c r="AK37" s="611"/>
      <c r="AL37" s="171"/>
      <c r="AM37" s="610">
        <f t="shared" si="0"/>
        <v>15</v>
      </c>
      <c r="AN37" s="610"/>
      <c r="AO37" s="611" t="str">
        <f>IF('各会計、関係団体の財政状況及び健全化判断比率'!B35="","",'各会計、関係団体の財政状況及び健全化判断比率'!B35)</f>
        <v>大館市病院事業会計</v>
      </c>
      <c r="AP37" s="611"/>
      <c r="AQ37" s="611"/>
      <c r="AR37" s="611"/>
      <c r="AS37" s="611"/>
      <c r="AT37" s="611"/>
      <c r="AU37" s="611"/>
      <c r="AV37" s="611"/>
      <c r="AW37" s="611"/>
      <c r="AX37" s="611"/>
      <c r="AY37" s="611"/>
      <c r="AZ37" s="611"/>
      <c r="BA37" s="611"/>
      <c r="BB37" s="611"/>
      <c r="BC37" s="611"/>
      <c r="BD37" s="171"/>
      <c r="BE37" s="610" t="str">
        <f t="shared" si="1"/>
        <v/>
      </c>
      <c r="BF37" s="610"/>
      <c r="BG37" s="611"/>
      <c r="BH37" s="611"/>
      <c r="BI37" s="611"/>
      <c r="BJ37" s="611"/>
      <c r="BK37" s="611"/>
      <c r="BL37" s="611"/>
      <c r="BM37" s="611"/>
      <c r="BN37" s="611"/>
      <c r="BO37" s="611"/>
      <c r="BP37" s="611"/>
      <c r="BQ37" s="611"/>
      <c r="BR37" s="611"/>
      <c r="BS37" s="611"/>
      <c r="BT37" s="611"/>
      <c r="BU37" s="611"/>
      <c r="BV37" s="171"/>
      <c r="BW37" s="610">
        <f t="shared" si="2"/>
        <v>22</v>
      </c>
      <c r="BX37" s="610"/>
      <c r="BY37" s="611" t="str">
        <f>IF('各会計、関係団体の財政状況及び健全化判断比率'!B71="","",'各会計、関係団体の財政状況及び健全化判断比率'!B71)</f>
        <v>秋田県後期高齢者医療広域連合（一般会計）</v>
      </c>
      <c r="BZ37" s="611"/>
      <c r="CA37" s="611"/>
      <c r="CB37" s="611"/>
      <c r="CC37" s="611"/>
      <c r="CD37" s="611"/>
      <c r="CE37" s="611"/>
      <c r="CF37" s="611"/>
      <c r="CG37" s="611"/>
      <c r="CH37" s="611"/>
      <c r="CI37" s="611"/>
      <c r="CJ37" s="611"/>
      <c r="CK37" s="611"/>
      <c r="CL37" s="611"/>
      <c r="CM37" s="611"/>
      <c r="CN37" s="171"/>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98"/>
    </row>
    <row r="38" spans="1:113" ht="32.25" customHeight="1" x14ac:dyDescent="0.15">
      <c r="A38" s="171"/>
      <c r="B38" s="195"/>
      <c r="C38" s="610">
        <f t="shared" ref="C38:C43" si="5">IF(E38="","",C37+1)</f>
        <v>5</v>
      </c>
      <c r="D38" s="610"/>
      <c r="E38" s="611" t="str">
        <f>IF('各会計、関係団体の財政状況及び健全化判断比率'!B11="","",'各会計、関係団体の財政状況及び健全化判断比率'!B11)</f>
        <v>大館市奨学資金特別会計</v>
      </c>
      <c r="F38" s="611"/>
      <c r="G38" s="611"/>
      <c r="H38" s="611"/>
      <c r="I38" s="611"/>
      <c r="J38" s="611"/>
      <c r="K38" s="611"/>
      <c r="L38" s="611"/>
      <c r="M38" s="611"/>
      <c r="N38" s="611"/>
      <c r="O38" s="611"/>
      <c r="P38" s="611"/>
      <c r="Q38" s="611"/>
      <c r="R38" s="611"/>
      <c r="S38" s="611"/>
      <c r="T38" s="171"/>
      <c r="U38" s="610" t="str">
        <f t="shared" si="4"/>
        <v/>
      </c>
      <c r="V38" s="610"/>
      <c r="W38" s="611"/>
      <c r="X38" s="611"/>
      <c r="Y38" s="611"/>
      <c r="Z38" s="611"/>
      <c r="AA38" s="611"/>
      <c r="AB38" s="611"/>
      <c r="AC38" s="611"/>
      <c r="AD38" s="611"/>
      <c r="AE38" s="611"/>
      <c r="AF38" s="611"/>
      <c r="AG38" s="611"/>
      <c r="AH38" s="611"/>
      <c r="AI38" s="611"/>
      <c r="AJ38" s="611"/>
      <c r="AK38" s="611"/>
      <c r="AL38" s="171"/>
      <c r="AM38" s="610" t="str">
        <f t="shared" si="0"/>
        <v/>
      </c>
      <c r="AN38" s="610"/>
      <c r="AO38" s="611"/>
      <c r="AP38" s="611"/>
      <c r="AQ38" s="611"/>
      <c r="AR38" s="611"/>
      <c r="AS38" s="611"/>
      <c r="AT38" s="611"/>
      <c r="AU38" s="611"/>
      <c r="AV38" s="611"/>
      <c r="AW38" s="611"/>
      <c r="AX38" s="611"/>
      <c r="AY38" s="611"/>
      <c r="AZ38" s="611"/>
      <c r="BA38" s="611"/>
      <c r="BB38" s="611"/>
      <c r="BC38" s="611"/>
      <c r="BD38" s="171"/>
      <c r="BE38" s="610" t="str">
        <f t="shared" si="1"/>
        <v/>
      </c>
      <c r="BF38" s="610"/>
      <c r="BG38" s="611"/>
      <c r="BH38" s="611"/>
      <c r="BI38" s="611"/>
      <c r="BJ38" s="611"/>
      <c r="BK38" s="611"/>
      <c r="BL38" s="611"/>
      <c r="BM38" s="611"/>
      <c r="BN38" s="611"/>
      <c r="BO38" s="611"/>
      <c r="BP38" s="611"/>
      <c r="BQ38" s="611"/>
      <c r="BR38" s="611"/>
      <c r="BS38" s="611"/>
      <c r="BT38" s="611"/>
      <c r="BU38" s="611"/>
      <c r="BV38" s="171"/>
      <c r="BW38" s="610">
        <f t="shared" si="2"/>
        <v>23</v>
      </c>
      <c r="BX38" s="610"/>
      <c r="BY38" s="611" t="str">
        <f>IF('各会計、関係団体の財政状況及び健全化判断比率'!B72="","",'各会計、関係団体の財政状況及び健全化判断比率'!B72)</f>
        <v>秋田県後期高齢者医療広域連合（後期高齢者医療特別会計）</v>
      </c>
      <c r="BZ38" s="611"/>
      <c r="CA38" s="611"/>
      <c r="CB38" s="611"/>
      <c r="CC38" s="611"/>
      <c r="CD38" s="611"/>
      <c r="CE38" s="611"/>
      <c r="CF38" s="611"/>
      <c r="CG38" s="611"/>
      <c r="CH38" s="611"/>
      <c r="CI38" s="611"/>
      <c r="CJ38" s="611"/>
      <c r="CK38" s="611"/>
      <c r="CL38" s="611"/>
      <c r="CM38" s="611"/>
      <c r="CN38" s="17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98"/>
    </row>
    <row r="39" spans="1:113" ht="32.25" customHeight="1" x14ac:dyDescent="0.15">
      <c r="A39" s="171"/>
      <c r="B39" s="195"/>
      <c r="C39" s="610">
        <f t="shared" si="5"/>
        <v>6</v>
      </c>
      <c r="D39" s="610"/>
      <c r="E39" s="611" t="str">
        <f>IF('各会計、関係団体の財政状況及び健全化判断比率'!B12="","",'各会計、関係団体の財政状況及び健全化判断比率'!B12)</f>
        <v>大館市都市計画事業特別会計</v>
      </c>
      <c r="F39" s="611"/>
      <c r="G39" s="611"/>
      <c r="H39" s="611"/>
      <c r="I39" s="611"/>
      <c r="J39" s="611"/>
      <c r="K39" s="611"/>
      <c r="L39" s="611"/>
      <c r="M39" s="611"/>
      <c r="N39" s="611"/>
      <c r="O39" s="611"/>
      <c r="P39" s="611"/>
      <c r="Q39" s="611"/>
      <c r="R39" s="611"/>
      <c r="S39" s="611"/>
      <c r="T39" s="171"/>
      <c r="U39" s="610" t="str">
        <f t="shared" si="4"/>
        <v/>
      </c>
      <c r="V39" s="610"/>
      <c r="W39" s="611"/>
      <c r="X39" s="611"/>
      <c r="Y39" s="611"/>
      <c r="Z39" s="611"/>
      <c r="AA39" s="611"/>
      <c r="AB39" s="611"/>
      <c r="AC39" s="611"/>
      <c r="AD39" s="611"/>
      <c r="AE39" s="611"/>
      <c r="AF39" s="611"/>
      <c r="AG39" s="611"/>
      <c r="AH39" s="611"/>
      <c r="AI39" s="611"/>
      <c r="AJ39" s="611"/>
      <c r="AK39" s="611"/>
      <c r="AL39" s="171"/>
      <c r="AM39" s="610" t="str">
        <f t="shared" si="0"/>
        <v/>
      </c>
      <c r="AN39" s="610"/>
      <c r="AO39" s="611"/>
      <c r="AP39" s="611"/>
      <c r="AQ39" s="611"/>
      <c r="AR39" s="611"/>
      <c r="AS39" s="611"/>
      <c r="AT39" s="611"/>
      <c r="AU39" s="611"/>
      <c r="AV39" s="611"/>
      <c r="AW39" s="611"/>
      <c r="AX39" s="611"/>
      <c r="AY39" s="611"/>
      <c r="AZ39" s="611"/>
      <c r="BA39" s="611"/>
      <c r="BB39" s="611"/>
      <c r="BC39" s="611"/>
      <c r="BD39" s="171"/>
      <c r="BE39" s="610" t="str">
        <f t="shared" si="1"/>
        <v/>
      </c>
      <c r="BF39" s="610"/>
      <c r="BG39" s="611"/>
      <c r="BH39" s="611"/>
      <c r="BI39" s="611"/>
      <c r="BJ39" s="611"/>
      <c r="BK39" s="611"/>
      <c r="BL39" s="611"/>
      <c r="BM39" s="611"/>
      <c r="BN39" s="611"/>
      <c r="BO39" s="611"/>
      <c r="BP39" s="611"/>
      <c r="BQ39" s="611"/>
      <c r="BR39" s="611"/>
      <c r="BS39" s="611"/>
      <c r="BT39" s="611"/>
      <c r="BU39" s="611"/>
      <c r="BV39" s="171"/>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98"/>
    </row>
    <row r="40" spans="1:113" ht="32.25" customHeight="1" x14ac:dyDescent="0.15">
      <c r="A40" s="171"/>
      <c r="B40" s="195"/>
      <c r="C40" s="610">
        <f t="shared" si="5"/>
        <v>7</v>
      </c>
      <c r="D40" s="610"/>
      <c r="E40" s="611" t="str">
        <f>IF('各会計、関係団体の財政状況及び健全化判断比率'!B13="","",'各会計、関係団体の財政状況及び健全化判断比率'!B13)</f>
        <v>大館市土地取得特別会計</v>
      </c>
      <c r="F40" s="611"/>
      <c r="G40" s="611"/>
      <c r="H40" s="611"/>
      <c r="I40" s="611"/>
      <c r="J40" s="611"/>
      <c r="K40" s="611"/>
      <c r="L40" s="611"/>
      <c r="M40" s="611"/>
      <c r="N40" s="611"/>
      <c r="O40" s="611"/>
      <c r="P40" s="611"/>
      <c r="Q40" s="611"/>
      <c r="R40" s="611"/>
      <c r="S40" s="611"/>
      <c r="T40" s="171"/>
      <c r="U40" s="610" t="str">
        <f t="shared" si="4"/>
        <v/>
      </c>
      <c r="V40" s="610"/>
      <c r="W40" s="611"/>
      <c r="X40" s="611"/>
      <c r="Y40" s="611"/>
      <c r="Z40" s="611"/>
      <c r="AA40" s="611"/>
      <c r="AB40" s="611"/>
      <c r="AC40" s="611"/>
      <c r="AD40" s="611"/>
      <c r="AE40" s="611"/>
      <c r="AF40" s="611"/>
      <c r="AG40" s="611"/>
      <c r="AH40" s="611"/>
      <c r="AI40" s="611"/>
      <c r="AJ40" s="611"/>
      <c r="AK40" s="611"/>
      <c r="AL40" s="171"/>
      <c r="AM40" s="610" t="str">
        <f t="shared" si="0"/>
        <v/>
      </c>
      <c r="AN40" s="610"/>
      <c r="AO40" s="611"/>
      <c r="AP40" s="611"/>
      <c r="AQ40" s="611"/>
      <c r="AR40" s="611"/>
      <c r="AS40" s="611"/>
      <c r="AT40" s="611"/>
      <c r="AU40" s="611"/>
      <c r="AV40" s="611"/>
      <c r="AW40" s="611"/>
      <c r="AX40" s="611"/>
      <c r="AY40" s="611"/>
      <c r="AZ40" s="611"/>
      <c r="BA40" s="611"/>
      <c r="BB40" s="611"/>
      <c r="BC40" s="611"/>
      <c r="BD40" s="171"/>
      <c r="BE40" s="610" t="str">
        <f t="shared" si="1"/>
        <v/>
      </c>
      <c r="BF40" s="610"/>
      <c r="BG40" s="611"/>
      <c r="BH40" s="611"/>
      <c r="BI40" s="611"/>
      <c r="BJ40" s="611"/>
      <c r="BK40" s="611"/>
      <c r="BL40" s="611"/>
      <c r="BM40" s="611"/>
      <c r="BN40" s="611"/>
      <c r="BO40" s="611"/>
      <c r="BP40" s="611"/>
      <c r="BQ40" s="611"/>
      <c r="BR40" s="611"/>
      <c r="BS40" s="611"/>
      <c r="BT40" s="611"/>
      <c r="BU40" s="611"/>
      <c r="BV40" s="171"/>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98"/>
    </row>
    <row r="41" spans="1:113" ht="32.25" customHeight="1" x14ac:dyDescent="0.15">
      <c r="A41" s="171"/>
      <c r="B41" s="19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1"/>
      <c r="U41" s="610" t="str">
        <f t="shared" si="4"/>
        <v/>
      </c>
      <c r="V41" s="610"/>
      <c r="W41" s="611"/>
      <c r="X41" s="611"/>
      <c r="Y41" s="611"/>
      <c r="Z41" s="611"/>
      <c r="AA41" s="611"/>
      <c r="AB41" s="611"/>
      <c r="AC41" s="611"/>
      <c r="AD41" s="611"/>
      <c r="AE41" s="611"/>
      <c r="AF41" s="611"/>
      <c r="AG41" s="611"/>
      <c r="AH41" s="611"/>
      <c r="AI41" s="611"/>
      <c r="AJ41" s="611"/>
      <c r="AK41" s="611"/>
      <c r="AL41" s="171"/>
      <c r="AM41" s="610" t="str">
        <f t="shared" si="0"/>
        <v/>
      </c>
      <c r="AN41" s="610"/>
      <c r="AO41" s="611"/>
      <c r="AP41" s="611"/>
      <c r="AQ41" s="611"/>
      <c r="AR41" s="611"/>
      <c r="AS41" s="611"/>
      <c r="AT41" s="611"/>
      <c r="AU41" s="611"/>
      <c r="AV41" s="611"/>
      <c r="AW41" s="611"/>
      <c r="AX41" s="611"/>
      <c r="AY41" s="611"/>
      <c r="AZ41" s="611"/>
      <c r="BA41" s="611"/>
      <c r="BB41" s="611"/>
      <c r="BC41" s="611"/>
      <c r="BD41" s="171"/>
      <c r="BE41" s="610" t="str">
        <f t="shared" si="1"/>
        <v/>
      </c>
      <c r="BF41" s="610"/>
      <c r="BG41" s="611"/>
      <c r="BH41" s="611"/>
      <c r="BI41" s="611"/>
      <c r="BJ41" s="611"/>
      <c r="BK41" s="611"/>
      <c r="BL41" s="611"/>
      <c r="BM41" s="611"/>
      <c r="BN41" s="611"/>
      <c r="BO41" s="611"/>
      <c r="BP41" s="611"/>
      <c r="BQ41" s="611"/>
      <c r="BR41" s="611"/>
      <c r="BS41" s="611"/>
      <c r="BT41" s="611"/>
      <c r="BU41" s="611"/>
      <c r="BV41" s="171"/>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98"/>
    </row>
    <row r="42" spans="1:113" ht="32.25" customHeight="1" x14ac:dyDescent="0.15">
      <c r="B42" s="19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1"/>
      <c r="U42" s="610" t="str">
        <f t="shared" si="4"/>
        <v/>
      </c>
      <c r="V42" s="610"/>
      <c r="W42" s="611"/>
      <c r="X42" s="611"/>
      <c r="Y42" s="611"/>
      <c r="Z42" s="611"/>
      <c r="AA42" s="611"/>
      <c r="AB42" s="611"/>
      <c r="AC42" s="611"/>
      <c r="AD42" s="611"/>
      <c r="AE42" s="611"/>
      <c r="AF42" s="611"/>
      <c r="AG42" s="611"/>
      <c r="AH42" s="611"/>
      <c r="AI42" s="611"/>
      <c r="AJ42" s="611"/>
      <c r="AK42" s="611"/>
      <c r="AL42" s="171"/>
      <c r="AM42" s="610" t="str">
        <f t="shared" si="0"/>
        <v/>
      </c>
      <c r="AN42" s="610"/>
      <c r="AO42" s="611"/>
      <c r="AP42" s="611"/>
      <c r="AQ42" s="611"/>
      <c r="AR42" s="611"/>
      <c r="AS42" s="611"/>
      <c r="AT42" s="611"/>
      <c r="AU42" s="611"/>
      <c r="AV42" s="611"/>
      <c r="AW42" s="611"/>
      <c r="AX42" s="611"/>
      <c r="AY42" s="611"/>
      <c r="AZ42" s="611"/>
      <c r="BA42" s="611"/>
      <c r="BB42" s="611"/>
      <c r="BC42" s="611"/>
      <c r="BD42" s="171"/>
      <c r="BE42" s="610" t="str">
        <f t="shared" si="1"/>
        <v/>
      </c>
      <c r="BF42" s="610"/>
      <c r="BG42" s="611"/>
      <c r="BH42" s="611"/>
      <c r="BI42" s="611"/>
      <c r="BJ42" s="611"/>
      <c r="BK42" s="611"/>
      <c r="BL42" s="611"/>
      <c r="BM42" s="611"/>
      <c r="BN42" s="611"/>
      <c r="BO42" s="611"/>
      <c r="BP42" s="611"/>
      <c r="BQ42" s="611"/>
      <c r="BR42" s="611"/>
      <c r="BS42" s="611"/>
      <c r="BT42" s="611"/>
      <c r="BU42" s="611"/>
      <c r="BV42" s="17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98"/>
    </row>
    <row r="43" spans="1:113" ht="32.25" customHeight="1" x14ac:dyDescent="0.15">
      <c r="B43" s="19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1"/>
      <c r="U43" s="610" t="str">
        <f t="shared" si="4"/>
        <v/>
      </c>
      <c r="V43" s="610"/>
      <c r="W43" s="611"/>
      <c r="X43" s="611"/>
      <c r="Y43" s="611"/>
      <c r="Z43" s="611"/>
      <c r="AA43" s="611"/>
      <c r="AB43" s="611"/>
      <c r="AC43" s="611"/>
      <c r="AD43" s="611"/>
      <c r="AE43" s="611"/>
      <c r="AF43" s="611"/>
      <c r="AG43" s="611"/>
      <c r="AH43" s="611"/>
      <c r="AI43" s="611"/>
      <c r="AJ43" s="611"/>
      <c r="AK43" s="611"/>
      <c r="AL43" s="171"/>
      <c r="AM43" s="610" t="str">
        <f t="shared" si="0"/>
        <v/>
      </c>
      <c r="AN43" s="610"/>
      <c r="AO43" s="611"/>
      <c r="AP43" s="611"/>
      <c r="AQ43" s="611"/>
      <c r="AR43" s="611"/>
      <c r="AS43" s="611"/>
      <c r="AT43" s="611"/>
      <c r="AU43" s="611"/>
      <c r="AV43" s="611"/>
      <c r="AW43" s="611"/>
      <c r="AX43" s="611"/>
      <c r="AY43" s="611"/>
      <c r="AZ43" s="611"/>
      <c r="BA43" s="611"/>
      <c r="BB43" s="611"/>
      <c r="BC43" s="611"/>
      <c r="BD43" s="171"/>
      <c r="BE43" s="610" t="str">
        <f t="shared" si="1"/>
        <v/>
      </c>
      <c r="BF43" s="610"/>
      <c r="BG43" s="611"/>
      <c r="BH43" s="611"/>
      <c r="BI43" s="611"/>
      <c r="BJ43" s="611"/>
      <c r="BK43" s="611"/>
      <c r="BL43" s="611"/>
      <c r="BM43" s="611"/>
      <c r="BN43" s="611"/>
      <c r="BO43" s="611"/>
      <c r="BP43" s="611"/>
      <c r="BQ43" s="611"/>
      <c r="BR43" s="611"/>
      <c r="BS43" s="611"/>
      <c r="BT43" s="611"/>
      <c r="BU43" s="611"/>
      <c r="BV43" s="17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98"/>
    </row>
    <row r="44" spans="1:113" ht="13.5" customHeight="1" thickBot="1" x14ac:dyDescent="0.2">
      <c r="B44" s="199"/>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c r="CA44" s="200"/>
      <c r="CB44" s="200"/>
      <c r="CC44" s="200"/>
      <c r="CD44" s="200"/>
      <c r="CE44" s="200"/>
      <c r="CF44" s="200"/>
      <c r="CG44" s="200"/>
      <c r="CH44" s="200"/>
      <c r="CI44" s="200"/>
      <c r="CJ44" s="200"/>
      <c r="CK44" s="200"/>
      <c r="CL44" s="200"/>
      <c r="CM44" s="200"/>
      <c r="CN44" s="200"/>
      <c r="CO44" s="200"/>
      <c r="CP44" s="200"/>
      <c r="CQ44" s="200"/>
      <c r="CR44" s="200"/>
      <c r="CS44" s="200"/>
      <c r="CT44" s="200"/>
      <c r="CU44" s="200"/>
      <c r="CV44" s="200"/>
      <c r="CW44" s="200"/>
      <c r="CX44" s="200"/>
      <c r="CY44" s="200"/>
      <c r="CZ44" s="200"/>
      <c r="DA44" s="200"/>
      <c r="DB44" s="200"/>
      <c r="DC44" s="200"/>
      <c r="DD44" s="200"/>
      <c r="DE44" s="200"/>
      <c r="DF44" s="200"/>
      <c r="DG44" s="200"/>
      <c r="DH44" s="200"/>
      <c r="DI44" s="201"/>
    </row>
    <row r="45" spans="1:113" x14ac:dyDescent="0.15"/>
    <row r="46" spans="1:113" x14ac:dyDescent="0.15">
      <c r="B46" s="170" t="s">
        <v>195</v>
      </c>
      <c r="E46" s="613" t="s">
        <v>196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200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GPnoApp6uWzZ7Bi5TQq/oyCwbrnxdSW1A9X+gadVX++WN1OCYwk1qMJRUgkcJeadPdYClptZuwb/s4q+oMhWFQ==" saltValue="SsIG0DXcv1eoDDLi3ks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162" t="s">
        <v>545</v>
      </c>
      <c r="D34" s="1162"/>
      <c r="E34" s="1163"/>
      <c r="F34" s="32" t="s">
        <v>546</v>
      </c>
      <c r="G34" s="33">
        <v>0</v>
      </c>
      <c r="H34" s="33" t="s">
        <v>547</v>
      </c>
      <c r="I34" s="33" t="s">
        <v>548</v>
      </c>
      <c r="J34" s="34" t="s">
        <v>549</v>
      </c>
      <c r="K34" s="22"/>
      <c r="L34" s="22"/>
      <c r="M34" s="22"/>
      <c r="N34" s="22"/>
      <c r="O34" s="22"/>
      <c r="P34" s="22"/>
    </row>
    <row r="35" spans="1:16" ht="39" customHeight="1" x14ac:dyDescent="0.15">
      <c r="A35" s="22"/>
      <c r="B35" s="35"/>
      <c r="C35" s="1158" t="s">
        <v>550</v>
      </c>
      <c r="D35" s="1158"/>
      <c r="E35" s="1159"/>
      <c r="F35" s="36">
        <v>10.6</v>
      </c>
      <c r="G35" s="37">
        <v>10.34</v>
      </c>
      <c r="H35" s="37">
        <v>11.01</v>
      </c>
      <c r="I35" s="37">
        <v>11.84</v>
      </c>
      <c r="J35" s="38">
        <v>11.84</v>
      </c>
      <c r="K35" s="22"/>
      <c r="L35" s="22"/>
      <c r="M35" s="22"/>
      <c r="N35" s="22"/>
      <c r="O35" s="22"/>
      <c r="P35" s="22"/>
    </row>
    <row r="36" spans="1:16" ht="39" customHeight="1" x14ac:dyDescent="0.15">
      <c r="A36" s="22"/>
      <c r="B36" s="35"/>
      <c r="C36" s="1158" t="s">
        <v>551</v>
      </c>
      <c r="D36" s="1158"/>
      <c r="E36" s="1159"/>
      <c r="F36" s="36">
        <v>8.19</v>
      </c>
      <c r="G36" s="37">
        <v>8.3000000000000007</v>
      </c>
      <c r="H36" s="37">
        <v>9.57</v>
      </c>
      <c r="I36" s="37">
        <v>7.97</v>
      </c>
      <c r="J36" s="38">
        <v>7.44</v>
      </c>
      <c r="K36" s="22"/>
      <c r="L36" s="22"/>
      <c r="M36" s="22"/>
      <c r="N36" s="22"/>
      <c r="O36" s="22"/>
      <c r="P36" s="22"/>
    </row>
    <row r="37" spans="1:16" ht="39" customHeight="1" x14ac:dyDescent="0.15">
      <c r="A37" s="22"/>
      <c r="B37" s="35"/>
      <c r="C37" s="1158" t="s">
        <v>552</v>
      </c>
      <c r="D37" s="1158"/>
      <c r="E37" s="1159"/>
      <c r="F37" s="36">
        <v>1.57</v>
      </c>
      <c r="G37" s="37">
        <v>1.48</v>
      </c>
      <c r="H37" s="37">
        <v>1.98</v>
      </c>
      <c r="I37" s="37">
        <v>1.88</v>
      </c>
      <c r="J37" s="38">
        <v>1.44</v>
      </c>
      <c r="K37" s="22"/>
      <c r="L37" s="22"/>
      <c r="M37" s="22"/>
      <c r="N37" s="22"/>
      <c r="O37" s="22"/>
      <c r="P37" s="22"/>
    </row>
    <row r="38" spans="1:16" ht="39" customHeight="1" x14ac:dyDescent="0.15">
      <c r="A38" s="22"/>
      <c r="B38" s="35"/>
      <c r="C38" s="1158" t="s">
        <v>553</v>
      </c>
      <c r="D38" s="1158"/>
      <c r="E38" s="1159"/>
      <c r="F38" s="36">
        <v>0.63</v>
      </c>
      <c r="G38" s="37">
        <v>0.71</v>
      </c>
      <c r="H38" s="37">
        <v>0.79</v>
      </c>
      <c r="I38" s="37">
        <v>0.79</v>
      </c>
      <c r="J38" s="38">
        <v>0.71</v>
      </c>
      <c r="K38" s="22"/>
      <c r="L38" s="22"/>
      <c r="M38" s="22"/>
      <c r="N38" s="22"/>
      <c r="O38" s="22"/>
      <c r="P38" s="22"/>
    </row>
    <row r="39" spans="1:16" ht="39" customHeight="1" x14ac:dyDescent="0.15">
      <c r="A39" s="22"/>
      <c r="B39" s="35"/>
      <c r="C39" s="1158" t="s">
        <v>554</v>
      </c>
      <c r="D39" s="1158"/>
      <c r="E39" s="1159"/>
      <c r="F39" s="36">
        <v>0.88</v>
      </c>
      <c r="G39" s="37">
        <v>0.68</v>
      </c>
      <c r="H39" s="37">
        <v>1.1599999999999999</v>
      </c>
      <c r="I39" s="37">
        <v>0.64</v>
      </c>
      <c r="J39" s="38">
        <v>0.66</v>
      </c>
      <c r="K39" s="22"/>
      <c r="L39" s="22"/>
      <c r="M39" s="22"/>
      <c r="N39" s="22"/>
      <c r="O39" s="22"/>
      <c r="P39" s="22"/>
    </row>
    <row r="40" spans="1:16" ht="39" customHeight="1" x14ac:dyDescent="0.15">
      <c r="A40" s="22"/>
      <c r="B40" s="35"/>
      <c r="C40" s="1158" t="s">
        <v>555</v>
      </c>
      <c r="D40" s="1158"/>
      <c r="E40" s="1159"/>
      <c r="F40" s="36">
        <v>0.02</v>
      </c>
      <c r="G40" s="37">
        <v>0.01</v>
      </c>
      <c r="H40" s="37">
        <v>0</v>
      </c>
      <c r="I40" s="37">
        <v>0.02</v>
      </c>
      <c r="J40" s="38">
        <v>7.0000000000000007E-2</v>
      </c>
      <c r="K40" s="22"/>
      <c r="L40" s="22"/>
      <c r="M40" s="22"/>
      <c r="N40" s="22"/>
      <c r="O40" s="22"/>
      <c r="P40" s="22"/>
    </row>
    <row r="41" spans="1:16" ht="39" customHeight="1" x14ac:dyDescent="0.15">
      <c r="A41" s="22"/>
      <c r="B41" s="35"/>
      <c r="C41" s="1158" t="s">
        <v>556</v>
      </c>
      <c r="D41" s="1158"/>
      <c r="E41" s="1159"/>
      <c r="F41" s="36">
        <v>1.01</v>
      </c>
      <c r="G41" s="37">
        <v>0.65</v>
      </c>
      <c r="H41" s="37">
        <v>0.36</v>
      </c>
      <c r="I41" s="37">
        <v>0.46</v>
      </c>
      <c r="J41" s="38">
        <v>0.04</v>
      </c>
      <c r="K41" s="22"/>
      <c r="L41" s="22"/>
      <c r="M41" s="22"/>
      <c r="N41" s="22"/>
      <c r="O41" s="22"/>
      <c r="P41" s="22"/>
    </row>
    <row r="42" spans="1:16" ht="39" customHeight="1" x14ac:dyDescent="0.15">
      <c r="A42" s="22"/>
      <c r="B42" s="39"/>
      <c r="C42" s="1158" t="s">
        <v>557</v>
      </c>
      <c r="D42" s="1158"/>
      <c r="E42" s="1159"/>
      <c r="F42" s="36" t="s">
        <v>500</v>
      </c>
      <c r="G42" s="37" t="s">
        <v>500</v>
      </c>
      <c r="H42" s="37" t="s">
        <v>500</v>
      </c>
      <c r="I42" s="37" t="s">
        <v>500</v>
      </c>
      <c r="J42" s="38" t="s">
        <v>500</v>
      </c>
      <c r="K42" s="22"/>
      <c r="L42" s="22"/>
      <c r="M42" s="22"/>
      <c r="N42" s="22"/>
      <c r="O42" s="22"/>
      <c r="P42" s="22"/>
    </row>
    <row r="43" spans="1:16" ht="39" customHeight="1" thickBot="1" x14ac:dyDescent="0.2">
      <c r="A43" s="22"/>
      <c r="B43" s="40"/>
      <c r="C43" s="1160" t="s">
        <v>558</v>
      </c>
      <c r="D43" s="1160"/>
      <c r="E43" s="1161"/>
      <c r="F43" s="41">
        <v>0.06</v>
      </c>
      <c r="G43" s="42">
        <v>0.06</v>
      </c>
      <c r="H43" s="42">
        <v>0.05</v>
      </c>
      <c r="I43" s="42">
        <v>0.06</v>
      </c>
      <c r="J43" s="43">
        <v>7.0000000000000007E-2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1z5T2qldLtOqMZ/2Ub3H4qJBCryYuoOXowoFN00ruIVtXkuBdVpod5Tha9N48+M25PPfihcFa8Hnk8BLuocLA==" saltValue="bhB72olqdT8FS9v7SU5W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3254</v>
      </c>
      <c r="L45" s="58">
        <v>3313</v>
      </c>
      <c r="M45" s="58">
        <v>3411</v>
      </c>
      <c r="N45" s="58">
        <v>3476</v>
      </c>
      <c r="O45" s="59">
        <v>3409</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500</v>
      </c>
      <c r="L46" s="62" t="s">
        <v>500</v>
      </c>
      <c r="M46" s="62" t="s">
        <v>500</v>
      </c>
      <c r="N46" s="62" t="s">
        <v>500</v>
      </c>
      <c r="O46" s="63" t="s">
        <v>500</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500</v>
      </c>
      <c r="L47" s="62" t="s">
        <v>500</v>
      </c>
      <c r="M47" s="62" t="s">
        <v>500</v>
      </c>
      <c r="N47" s="62" t="s">
        <v>500</v>
      </c>
      <c r="O47" s="63" t="s">
        <v>500</v>
      </c>
      <c r="P47" s="46"/>
      <c r="Q47" s="46"/>
      <c r="R47" s="46"/>
      <c r="S47" s="46"/>
      <c r="T47" s="46"/>
      <c r="U47" s="46"/>
    </row>
    <row r="48" spans="1:21" ht="30.75" customHeight="1" x14ac:dyDescent="0.15">
      <c r="A48" s="46"/>
      <c r="B48" s="1166"/>
      <c r="C48" s="1167"/>
      <c r="D48" s="60"/>
      <c r="E48" s="1172" t="s">
        <v>13</v>
      </c>
      <c r="F48" s="1172"/>
      <c r="G48" s="1172"/>
      <c r="H48" s="1172"/>
      <c r="I48" s="1172"/>
      <c r="J48" s="1173"/>
      <c r="K48" s="61">
        <v>1504</v>
      </c>
      <c r="L48" s="62">
        <v>1467</v>
      </c>
      <c r="M48" s="62">
        <v>1461</v>
      </c>
      <c r="N48" s="62">
        <v>1529</v>
      </c>
      <c r="O48" s="63">
        <v>1525</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500</v>
      </c>
      <c r="L49" s="62" t="s">
        <v>500</v>
      </c>
      <c r="M49" s="62" t="s">
        <v>500</v>
      </c>
      <c r="N49" s="62" t="s">
        <v>500</v>
      </c>
      <c r="O49" s="63" t="s">
        <v>500</v>
      </c>
      <c r="P49" s="46"/>
      <c r="Q49" s="46"/>
      <c r="R49" s="46"/>
      <c r="S49" s="46"/>
      <c r="T49" s="46"/>
      <c r="U49" s="46"/>
    </row>
    <row r="50" spans="1:21" ht="30.75" customHeight="1" x14ac:dyDescent="0.15">
      <c r="A50" s="46"/>
      <c r="B50" s="1166"/>
      <c r="C50" s="1167"/>
      <c r="D50" s="60"/>
      <c r="E50" s="1172" t="s">
        <v>15</v>
      </c>
      <c r="F50" s="1172"/>
      <c r="G50" s="1172"/>
      <c r="H50" s="1172"/>
      <c r="I50" s="1172"/>
      <c r="J50" s="1173"/>
      <c r="K50" s="61">
        <v>199</v>
      </c>
      <c r="L50" s="62">
        <v>71</v>
      </c>
      <c r="M50" s="62">
        <v>7</v>
      </c>
      <c r="N50" s="62">
        <v>238</v>
      </c>
      <c r="O50" s="63">
        <v>238</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500</v>
      </c>
      <c r="L51" s="62" t="s">
        <v>500</v>
      </c>
      <c r="M51" s="62" t="s">
        <v>500</v>
      </c>
      <c r="N51" s="62" t="s">
        <v>500</v>
      </c>
      <c r="O51" s="63" t="s">
        <v>500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3377</v>
      </c>
      <c r="L52" s="62">
        <v>3380</v>
      </c>
      <c r="M52" s="62">
        <v>3287</v>
      </c>
      <c r="N52" s="62">
        <v>3276</v>
      </c>
      <c r="O52" s="63">
        <v>3334</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1580</v>
      </c>
      <c r="L53" s="67">
        <v>1471</v>
      </c>
      <c r="M53" s="67">
        <v>1592</v>
      </c>
      <c r="N53" s="67">
        <v>1967</v>
      </c>
      <c r="O53" s="68">
        <v>1838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559</v>
      </c>
      <c r="L57" s="79" t="s">
        <v>560</v>
      </c>
      <c r="M57" s="79" t="s">
        <v>561</v>
      </c>
      <c r="N57" s="79" t="s">
        <v>562</v>
      </c>
      <c r="O57" s="80" t="s">
        <v>563</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PSKsSC9C98yw4IRGf/esO8FiOokJSi+93ILEewanb3qIESz/Fsf8kjqQ/+tEXkiBLK9ybwnFtOZwsO1X4g/Pw==" saltValue="lKQ201tmm5kTDKw//9kH9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538</v>
      </c>
      <c r="J40" s="101" t="s">
        <v>539</v>
      </c>
      <c r="K40" s="101" t="s">
        <v>540</v>
      </c>
      <c r="L40" s="101" t="s">
        <v>541</v>
      </c>
      <c r="M40" s="102" t="s">
        <v>542</v>
      </c>
    </row>
    <row r="41" spans="2:13" ht="27.75" customHeight="1" x14ac:dyDescent="0.15">
      <c r="B41" s="1195" t="s">
        <v>30</v>
      </c>
      <c r="C41" s="1196"/>
      <c r="D41" s="103"/>
      <c r="E41" s="1201" t="s">
        <v>31</v>
      </c>
      <c r="F41" s="1201"/>
      <c r="G41" s="1201"/>
      <c r="H41" s="1202"/>
      <c r="I41" s="338">
        <v>30714</v>
      </c>
      <c r="J41" s="339">
        <v>33092</v>
      </c>
      <c r="K41" s="339">
        <v>32122</v>
      </c>
      <c r="L41" s="339">
        <v>30763</v>
      </c>
      <c r="M41" s="340">
        <v>30309</v>
      </c>
    </row>
    <row r="42" spans="2:13" ht="27.75" customHeight="1" x14ac:dyDescent="0.15">
      <c r="B42" s="1197"/>
      <c r="C42" s="1198"/>
      <c r="D42" s="104"/>
      <c r="E42" s="1203" t="s">
        <v>32</v>
      </c>
      <c r="F42" s="1203"/>
      <c r="G42" s="1203"/>
      <c r="H42" s="1204"/>
      <c r="I42" s="341">
        <v>91</v>
      </c>
      <c r="J42" s="342">
        <v>2332</v>
      </c>
      <c r="K42" s="342">
        <v>2325</v>
      </c>
      <c r="L42" s="342">
        <v>2087</v>
      </c>
      <c r="M42" s="343">
        <v>1849</v>
      </c>
    </row>
    <row r="43" spans="2:13" ht="27.75" customHeight="1" x14ac:dyDescent="0.15">
      <c r="B43" s="1197"/>
      <c r="C43" s="1198"/>
      <c r="D43" s="104"/>
      <c r="E43" s="1203" t="s">
        <v>33</v>
      </c>
      <c r="F43" s="1203"/>
      <c r="G43" s="1203"/>
      <c r="H43" s="1204"/>
      <c r="I43" s="341">
        <v>21122</v>
      </c>
      <c r="J43" s="342">
        <v>20668</v>
      </c>
      <c r="K43" s="342">
        <v>20801</v>
      </c>
      <c r="L43" s="342">
        <v>20054</v>
      </c>
      <c r="M43" s="343">
        <v>20258</v>
      </c>
    </row>
    <row r="44" spans="2:13" ht="27.75" customHeight="1" x14ac:dyDescent="0.15">
      <c r="B44" s="1197"/>
      <c r="C44" s="1198"/>
      <c r="D44" s="104"/>
      <c r="E44" s="1203" t="s">
        <v>34</v>
      </c>
      <c r="F44" s="1203"/>
      <c r="G44" s="1203"/>
      <c r="H44" s="1204"/>
      <c r="I44" s="341" t="s">
        <v>500</v>
      </c>
      <c r="J44" s="342" t="s">
        <v>500</v>
      </c>
      <c r="K44" s="342" t="s">
        <v>500</v>
      </c>
      <c r="L44" s="342" t="s">
        <v>500</v>
      </c>
      <c r="M44" s="343" t="s">
        <v>500</v>
      </c>
    </row>
    <row r="45" spans="2:13" ht="27.75" customHeight="1" x14ac:dyDescent="0.15">
      <c r="B45" s="1197"/>
      <c r="C45" s="1198"/>
      <c r="D45" s="104"/>
      <c r="E45" s="1203" t="s">
        <v>35</v>
      </c>
      <c r="F45" s="1203"/>
      <c r="G45" s="1203"/>
      <c r="H45" s="1204"/>
      <c r="I45" s="341">
        <v>5795</v>
      </c>
      <c r="J45" s="342">
        <v>5836</v>
      </c>
      <c r="K45" s="342">
        <v>5838</v>
      </c>
      <c r="L45" s="342">
        <v>6130</v>
      </c>
      <c r="M45" s="343">
        <v>6414</v>
      </c>
    </row>
    <row r="46" spans="2:13" ht="27.75" customHeight="1" x14ac:dyDescent="0.15">
      <c r="B46" s="1197"/>
      <c r="C46" s="1198"/>
      <c r="D46" s="105"/>
      <c r="E46" s="1203" t="s">
        <v>36</v>
      </c>
      <c r="F46" s="1203"/>
      <c r="G46" s="1203"/>
      <c r="H46" s="1204"/>
      <c r="I46" s="341" t="s">
        <v>500</v>
      </c>
      <c r="J46" s="342" t="s">
        <v>500</v>
      </c>
      <c r="K46" s="342" t="s">
        <v>500</v>
      </c>
      <c r="L46" s="342" t="s">
        <v>500</v>
      </c>
      <c r="M46" s="343" t="s">
        <v>500</v>
      </c>
    </row>
    <row r="47" spans="2:13" ht="27.75" customHeight="1" x14ac:dyDescent="0.15">
      <c r="B47" s="1197"/>
      <c r="C47" s="1198"/>
      <c r="D47" s="106"/>
      <c r="E47" s="1205" t="s">
        <v>37</v>
      </c>
      <c r="F47" s="1206"/>
      <c r="G47" s="1206"/>
      <c r="H47" s="1207"/>
      <c r="I47" s="341" t="s">
        <v>500</v>
      </c>
      <c r="J47" s="342" t="s">
        <v>500</v>
      </c>
      <c r="K47" s="342" t="s">
        <v>500</v>
      </c>
      <c r="L47" s="342" t="s">
        <v>500</v>
      </c>
      <c r="M47" s="343" t="s">
        <v>500</v>
      </c>
    </row>
    <row r="48" spans="2:13" ht="27.75" customHeight="1" x14ac:dyDescent="0.15">
      <c r="B48" s="1197"/>
      <c r="C48" s="1198"/>
      <c r="D48" s="104"/>
      <c r="E48" s="1203" t="s">
        <v>38</v>
      </c>
      <c r="F48" s="1203"/>
      <c r="G48" s="1203"/>
      <c r="H48" s="1204"/>
      <c r="I48" s="341" t="s">
        <v>500</v>
      </c>
      <c r="J48" s="342" t="s">
        <v>500</v>
      </c>
      <c r="K48" s="342" t="s">
        <v>500</v>
      </c>
      <c r="L48" s="342" t="s">
        <v>500</v>
      </c>
      <c r="M48" s="343" t="s">
        <v>500</v>
      </c>
    </row>
    <row r="49" spans="2:13" ht="27.75" customHeight="1" x14ac:dyDescent="0.15">
      <c r="B49" s="1199"/>
      <c r="C49" s="1200"/>
      <c r="D49" s="104"/>
      <c r="E49" s="1203" t="s">
        <v>39</v>
      </c>
      <c r="F49" s="1203"/>
      <c r="G49" s="1203"/>
      <c r="H49" s="1204"/>
      <c r="I49" s="341" t="s">
        <v>500</v>
      </c>
      <c r="J49" s="342" t="s">
        <v>500</v>
      </c>
      <c r="K49" s="342" t="s">
        <v>500</v>
      </c>
      <c r="L49" s="342" t="s">
        <v>500</v>
      </c>
      <c r="M49" s="343" t="s">
        <v>500</v>
      </c>
    </row>
    <row r="50" spans="2:13" ht="27.75" customHeight="1" x14ac:dyDescent="0.15">
      <c r="B50" s="1208" t="s">
        <v>40</v>
      </c>
      <c r="C50" s="1209"/>
      <c r="D50" s="107"/>
      <c r="E50" s="1203" t="s">
        <v>41</v>
      </c>
      <c r="F50" s="1203"/>
      <c r="G50" s="1203"/>
      <c r="H50" s="1204"/>
      <c r="I50" s="341">
        <v>7834</v>
      </c>
      <c r="J50" s="342">
        <v>7231</v>
      </c>
      <c r="K50" s="342">
        <v>7206</v>
      </c>
      <c r="L50" s="342">
        <v>6580</v>
      </c>
      <c r="M50" s="343">
        <v>6659</v>
      </c>
    </row>
    <row r="51" spans="2:13" ht="27.75" customHeight="1" x14ac:dyDescent="0.15">
      <c r="B51" s="1197"/>
      <c r="C51" s="1198"/>
      <c r="D51" s="104"/>
      <c r="E51" s="1203" t="s">
        <v>42</v>
      </c>
      <c r="F51" s="1203"/>
      <c r="G51" s="1203"/>
      <c r="H51" s="1204"/>
      <c r="I51" s="341">
        <v>933</v>
      </c>
      <c r="J51" s="342">
        <v>887</v>
      </c>
      <c r="K51" s="342">
        <v>784</v>
      </c>
      <c r="L51" s="342">
        <v>974</v>
      </c>
      <c r="M51" s="343">
        <v>851</v>
      </c>
    </row>
    <row r="52" spans="2:13" ht="27.75" customHeight="1" x14ac:dyDescent="0.15">
      <c r="B52" s="1199"/>
      <c r="C52" s="1200"/>
      <c r="D52" s="104"/>
      <c r="E52" s="1203" t="s">
        <v>43</v>
      </c>
      <c r="F52" s="1203"/>
      <c r="G52" s="1203"/>
      <c r="H52" s="1204"/>
      <c r="I52" s="341">
        <v>35720</v>
      </c>
      <c r="J52" s="342">
        <v>37465</v>
      </c>
      <c r="K52" s="342">
        <v>37219</v>
      </c>
      <c r="L52" s="342">
        <v>36886</v>
      </c>
      <c r="M52" s="343">
        <v>36510</v>
      </c>
    </row>
    <row r="53" spans="2:13" ht="27.75" customHeight="1" thickBot="1" x14ac:dyDescent="0.2">
      <c r="B53" s="1210" t="s">
        <v>19</v>
      </c>
      <c r="C53" s="1211"/>
      <c r="D53" s="108"/>
      <c r="E53" s="1212" t="s">
        <v>44</v>
      </c>
      <c r="F53" s="1212"/>
      <c r="G53" s="1212"/>
      <c r="H53" s="1213"/>
      <c r="I53" s="344">
        <v>13235</v>
      </c>
      <c r="J53" s="345">
        <v>16346</v>
      </c>
      <c r="K53" s="345">
        <v>15876</v>
      </c>
      <c r="L53" s="345">
        <v>14595</v>
      </c>
      <c r="M53" s="346">
        <v>14810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Dg7tsHJTV1tG07Icn1NZeF4hs9sXdqAHc8sRAaRp1A59+57rzvMVHluGhyUtTn+Is1egAA0pJsFhl+P0JS+Tg==" saltValue="J/vSHbSgMdjZYrnCtgFB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540</v>
      </c>
      <c r="G54" s="117" t="s">
        <v>541</v>
      </c>
      <c r="H54" s="118" t="s">
        <v>542</v>
      </c>
    </row>
    <row r="55" spans="2:8" ht="52.5" customHeight="1" x14ac:dyDescent="0.15">
      <c r="B55" s="119"/>
      <c r="C55" s="1222" t="s">
        <v>46</v>
      </c>
      <c r="D55" s="1222"/>
      <c r="E55" s="1223"/>
      <c r="F55" s="120">
        <v>1354</v>
      </c>
      <c r="G55" s="120">
        <v>1122</v>
      </c>
      <c r="H55" s="121">
        <v>1269</v>
      </c>
    </row>
    <row r="56" spans="2:8" ht="52.5" customHeight="1" x14ac:dyDescent="0.15">
      <c r="B56" s="122"/>
      <c r="C56" s="1224" t="s">
        <v>47</v>
      </c>
      <c r="D56" s="1224"/>
      <c r="E56" s="1225"/>
      <c r="F56" s="123">
        <v>696</v>
      </c>
      <c r="G56" s="123">
        <v>696</v>
      </c>
      <c r="H56" s="124">
        <v>791</v>
      </c>
    </row>
    <row r="57" spans="2:8" ht="53.25" customHeight="1" x14ac:dyDescent="0.15">
      <c r="B57" s="122"/>
      <c r="C57" s="1226" t="s">
        <v>48</v>
      </c>
      <c r="D57" s="1226"/>
      <c r="E57" s="1227"/>
      <c r="F57" s="125">
        <v>5857</v>
      </c>
      <c r="G57" s="125">
        <v>5019</v>
      </c>
      <c r="H57" s="126">
        <v>4692</v>
      </c>
    </row>
    <row r="58" spans="2:8" ht="45.75" customHeight="1" x14ac:dyDescent="0.15">
      <c r="B58" s="127"/>
      <c r="C58" s="1214" t="s">
        <v>573</v>
      </c>
      <c r="D58" s="1215"/>
      <c r="E58" s="1216"/>
      <c r="F58" s="347">
        <v>2112</v>
      </c>
      <c r="G58" s="347">
        <v>2039</v>
      </c>
      <c r="H58" s="348">
        <v>1970</v>
      </c>
    </row>
    <row r="59" spans="2:8" ht="45.75" customHeight="1" x14ac:dyDescent="0.15">
      <c r="B59" s="127"/>
      <c r="C59" s="1214" t="s">
        <v>574</v>
      </c>
      <c r="D59" s="1215"/>
      <c r="E59" s="1216"/>
      <c r="F59" s="347">
        <v>1312</v>
      </c>
      <c r="G59" s="347">
        <v>1224</v>
      </c>
      <c r="H59" s="348">
        <v>1090</v>
      </c>
    </row>
    <row r="60" spans="2:8" ht="45.75" customHeight="1" x14ac:dyDescent="0.15">
      <c r="B60" s="127"/>
      <c r="C60" s="1214" t="s">
        <v>575</v>
      </c>
      <c r="D60" s="1215"/>
      <c r="E60" s="1216"/>
      <c r="F60" s="347">
        <v>687</v>
      </c>
      <c r="G60" s="347">
        <v>690</v>
      </c>
      <c r="H60" s="348">
        <v>691</v>
      </c>
    </row>
    <row r="61" spans="2:8" ht="45.75" customHeight="1" x14ac:dyDescent="0.15">
      <c r="B61" s="127"/>
      <c r="C61" s="1214" t="s">
        <v>576</v>
      </c>
      <c r="D61" s="1215"/>
      <c r="E61" s="1216"/>
      <c r="F61" s="347">
        <v>364</v>
      </c>
      <c r="G61" s="347">
        <v>263</v>
      </c>
      <c r="H61" s="348">
        <v>208</v>
      </c>
    </row>
    <row r="62" spans="2:8" ht="45.75" customHeight="1" thickBot="1" x14ac:dyDescent="0.2">
      <c r="B62" s="128"/>
      <c r="C62" s="1217" t="s">
        <v>577</v>
      </c>
      <c r="D62" s="1218"/>
      <c r="E62" s="1219"/>
      <c r="F62" s="349">
        <v>235</v>
      </c>
      <c r="G62" s="349">
        <v>195</v>
      </c>
      <c r="H62" s="350">
        <v>195</v>
      </c>
    </row>
    <row r="63" spans="2:8" ht="52.5" customHeight="1" thickBot="1" x14ac:dyDescent="0.2">
      <c r="B63" s="129"/>
      <c r="C63" s="1220" t="s">
        <v>49</v>
      </c>
      <c r="D63" s="1220"/>
      <c r="E63" s="1221"/>
      <c r="F63" s="130">
        <v>7907</v>
      </c>
      <c r="G63" s="130">
        <v>6838</v>
      </c>
      <c r="H63" s="131">
        <v>6751</v>
      </c>
    </row>
    <row r="64" spans="2:8" x14ac:dyDescent="0.15"/>
  </sheetData>
  <sheetProtection algorithmName="SHA-512" hashValue="n5WLebRNI+pyN6Iim81jAij/tD0zZd/I3FXb/m9p5OVL9GBhNh+73//2A1SzXTKMVAT5aHNmakcKdcUd9iZeGw==" saltValue="DBsChjfYUq8l4CPEIADa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view="pageBreakPreview" topLeftCell="Y51" zoomScaleNormal="100" zoomScaleSheetLayoutView="100" workbookViewId="0">
      <selection activeCell="AG19" sqref="AG19"/>
    </sheetView>
  </sheetViews>
  <sheetFormatPr defaultColWidth="0" defaultRowHeight="13.5" customHeight="1" zeroHeight="1" x14ac:dyDescent="0.15"/>
  <cols>
    <col min="1" max="1" width="6.375" style="251" customWidth="1"/>
    <col min="2" max="107" width="2.5" style="251" customWidth="1"/>
    <col min="108" max="108" width="6.125" style="257" customWidth="1"/>
    <col min="109" max="109" width="5.875" style="255" customWidth="1"/>
    <col min="110" max="16384" width="8.625" style="251" hidden="1"/>
  </cols>
  <sheetData>
    <row r="1" spans="1:109" ht="42.75" customHeight="1" x14ac:dyDescent="0.15">
      <c r="A1" s="351"/>
      <c r="B1" s="352"/>
      <c r="DD1" s="251"/>
      <c r="DE1" s="251"/>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1"/>
      <c r="DE2" s="251"/>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1"/>
      <c r="DE3" s="251"/>
    </row>
    <row r="4" spans="1:109" s="249"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49"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49"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49"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49"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49"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49"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49"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49"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49"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49"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49" customFormat="1" x14ac:dyDescent="0.15">
      <c r="A15" s="251"/>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49" customFormat="1" x14ac:dyDescent="0.15">
      <c r="A16" s="251"/>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49" customFormat="1" x14ac:dyDescent="0.15">
      <c r="A17" s="251"/>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49" customFormat="1" x14ac:dyDescent="0.15">
      <c r="A18" s="251"/>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1"/>
      <c r="DE19" s="251"/>
    </row>
    <row r="20" spans="1:109" x14ac:dyDescent="0.15">
      <c r="DD20" s="251"/>
      <c r="DE20" s="251"/>
    </row>
    <row r="21" spans="1:109" ht="17.25" customHeight="1" x14ac:dyDescent="0.15">
      <c r="B21" s="354"/>
      <c r="C21" s="253"/>
      <c r="D21" s="253"/>
      <c r="E21" s="253"/>
      <c r="F21" s="253"/>
      <c r="G21" s="253"/>
      <c r="H21" s="253"/>
      <c r="I21" s="253"/>
      <c r="J21" s="253"/>
      <c r="K21" s="253"/>
      <c r="L21" s="253"/>
      <c r="M21" s="253"/>
      <c r="N21" s="355"/>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355"/>
      <c r="AU21" s="253"/>
      <c r="AV21" s="253"/>
      <c r="AW21" s="253"/>
      <c r="AX21" s="253"/>
      <c r="AY21" s="253"/>
      <c r="AZ21" s="253"/>
      <c r="BA21" s="253"/>
      <c r="BB21" s="253"/>
      <c r="BC21" s="253"/>
      <c r="BD21" s="253"/>
      <c r="BE21" s="253"/>
      <c r="BF21" s="355"/>
      <c r="BG21" s="253"/>
      <c r="BH21" s="253"/>
      <c r="BI21" s="253"/>
      <c r="BJ21" s="253"/>
      <c r="BK21" s="253"/>
      <c r="BL21" s="253"/>
      <c r="BM21" s="253"/>
      <c r="BN21" s="253"/>
      <c r="BO21" s="253"/>
      <c r="BP21" s="253"/>
      <c r="BQ21" s="253"/>
      <c r="BR21" s="355"/>
      <c r="BS21" s="253"/>
      <c r="BT21" s="253"/>
      <c r="BU21" s="253"/>
      <c r="BV21" s="253"/>
      <c r="BW21" s="253"/>
      <c r="BX21" s="253"/>
      <c r="BY21" s="253"/>
      <c r="BZ21" s="253"/>
      <c r="CA21" s="253"/>
      <c r="CB21" s="253"/>
      <c r="CC21" s="253"/>
      <c r="CD21" s="355"/>
      <c r="CE21" s="253"/>
      <c r="CF21" s="253"/>
      <c r="CG21" s="253"/>
      <c r="CH21" s="253"/>
      <c r="CI21" s="253"/>
      <c r="CJ21" s="253"/>
      <c r="CK21" s="253"/>
      <c r="CL21" s="253"/>
      <c r="CM21" s="253"/>
      <c r="CN21" s="253"/>
      <c r="CO21" s="253"/>
      <c r="CP21" s="355"/>
      <c r="CQ21" s="253"/>
      <c r="CR21" s="253"/>
      <c r="CS21" s="253"/>
      <c r="CT21" s="253"/>
      <c r="CU21" s="253"/>
      <c r="CV21" s="253"/>
      <c r="CW21" s="253"/>
      <c r="CX21" s="253"/>
      <c r="CY21" s="253"/>
      <c r="CZ21" s="253"/>
      <c r="DA21" s="253"/>
      <c r="DB21" s="355"/>
      <c r="DC21" s="253"/>
      <c r="DD21" s="254"/>
      <c r="DE21" s="251"/>
    </row>
    <row r="22" spans="1:109" ht="17.25" customHeight="1" x14ac:dyDescent="0.15">
      <c r="B22" s="255"/>
    </row>
    <row r="23" spans="1:109" x14ac:dyDescent="0.15">
      <c r="B23" s="255"/>
    </row>
    <row r="24" spans="1:109" x14ac:dyDescent="0.15">
      <c r="B24" s="255"/>
    </row>
    <row r="25" spans="1:109" x14ac:dyDescent="0.15">
      <c r="B25" s="255"/>
    </row>
    <row r="26" spans="1:109" x14ac:dyDescent="0.15">
      <c r="B26" s="255"/>
    </row>
    <row r="27" spans="1:109" x14ac:dyDescent="0.15">
      <c r="B27" s="255"/>
    </row>
    <row r="28" spans="1:109" x14ac:dyDescent="0.15">
      <c r="B28" s="255"/>
    </row>
    <row r="29" spans="1:109" x14ac:dyDescent="0.15">
      <c r="B29" s="255"/>
    </row>
    <row r="30" spans="1:109" x14ac:dyDescent="0.15">
      <c r="B30" s="255"/>
    </row>
    <row r="31" spans="1:109" x14ac:dyDescent="0.15">
      <c r="B31" s="255"/>
    </row>
    <row r="32" spans="1:109" x14ac:dyDescent="0.15">
      <c r="B32" s="255"/>
    </row>
    <row r="33" spans="2:109" x14ac:dyDescent="0.15">
      <c r="B33" s="255"/>
    </row>
    <row r="34" spans="2:109" x14ac:dyDescent="0.15">
      <c r="B34" s="255"/>
    </row>
    <row r="35" spans="2:109" x14ac:dyDescent="0.15">
      <c r="B35" s="255"/>
    </row>
    <row r="36" spans="2:109" x14ac:dyDescent="0.15">
      <c r="B36" s="255"/>
    </row>
    <row r="37" spans="2:109" x14ac:dyDescent="0.15">
      <c r="B37" s="255"/>
    </row>
    <row r="38" spans="2:109" x14ac:dyDescent="0.15">
      <c r="B38" s="255"/>
    </row>
    <row r="39" spans="2:109" x14ac:dyDescent="0.15">
      <c r="B39" s="336"/>
      <c r="C39" s="307"/>
      <c r="D39" s="307"/>
      <c r="E39" s="307"/>
      <c r="F39" s="307"/>
      <c r="G39" s="307"/>
      <c r="H39" s="307"/>
      <c r="I39" s="307"/>
      <c r="J39" s="307"/>
      <c r="K39" s="307"/>
      <c r="L39" s="307"/>
      <c r="M39" s="307"/>
      <c r="N39" s="307"/>
      <c r="O39" s="307"/>
      <c r="P39" s="307"/>
      <c r="Q39" s="307"/>
      <c r="R39" s="307"/>
      <c r="S39" s="307"/>
      <c r="T39" s="307"/>
      <c r="U39" s="307"/>
      <c r="V39" s="307"/>
      <c r="W39" s="307"/>
      <c r="X39" s="307"/>
      <c r="Y39" s="307"/>
      <c r="Z39" s="307"/>
      <c r="AA39" s="307"/>
      <c r="AB39" s="307"/>
      <c r="AC39" s="307"/>
      <c r="AD39" s="307"/>
      <c r="AE39" s="307"/>
      <c r="AF39" s="307"/>
      <c r="AG39" s="307"/>
      <c r="AH39" s="307"/>
      <c r="AI39" s="307"/>
      <c r="AJ39" s="307"/>
      <c r="AK39" s="307"/>
      <c r="AL39" s="307"/>
      <c r="AM39" s="307"/>
      <c r="AN39" s="307"/>
      <c r="AO39" s="307"/>
      <c r="AP39" s="307"/>
      <c r="AQ39" s="307"/>
      <c r="AR39" s="307"/>
      <c r="AS39" s="307"/>
      <c r="AT39" s="307"/>
      <c r="AU39" s="307"/>
      <c r="AV39" s="307"/>
      <c r="AW39" s="307"/>
      <c r="AX39" s="307"/>
      <c r="AY39" s="307"/>
      <c r="AZ39" s="307"/>
      <c r="BA39" s="307"/>
      <c r="BB39" s="307"/>
      <c r="BC39" s="307"/>
      <c r="BD39" s="307"/>
      <c r="BE39" s="307"/>
      <c r="BF39" s="307"/>
      <c r="BG39" s="307"/>
      <c r="BH39" s="307"/>
      <c r="BI39" s="307"/>
      <c r="BJ39" s="307"/>
      <c r="BK39" s="307"/>
      <c r="BL39" s="307"/>
      <c r="BM39" s="307"/>
      <c r="BN39" s="307"/>
      <c r="BO39" s="307"/>
      <c r="BP39" s="307"/>
      <c r="BQ39" s="307"/>
      <c r="BR39" s="307"/>
      <c r="BS39" s="307"/>
      <c r="BT39" s="307"/>
      <c r="BU39" s="307"/>
      <c r="BV39" s="307"/>
      <c r="BW39" s="307"/>
      <c r="BX39" s="307"/>
      <c r="BY39" s="307"/>
      <c r="BZ39" s="307"/>
      <c r="CA39" s="307"/>
      <c r="CB39" s="307"/>
      <c r="CC39" s="307"/>
      <c r="CD39" s="307"/>
      <c r="CE39" s="307"/>
      <c r="CF39" s="307"/>
      <c r="CG39" s="307"/>
      <c r="CH39" s="307"/>
      <c r="CI39" s="307"/>
      <c r="CJ39" s="307"/>
      <c r="CK39" s="307"/>
      <c r="CL39" s="307"/>
      <c r="CM39" s="307"/>
      <c r="CN39" s="307"/>
      <c r="CO39" s="307"/>
      <c r="CP39" s="307"/>
      <c r="CQ39" s="307"/>
      <c r="CR39" s="307"/>
      <c r="CS39" s="307"/>
      <c r="CT39" s="307"/>
      <c r="CU39" s="307"/>
      <c r="CV39" s="307"/>
      <c r="CW39" s="307"/>
      <c r="CX39" s="307"/>
      <c r="CY39" s="307"/>
      <c r="CZ39" s="307"/>
      <c r="DA39" s="307"/>
      <c r="DB39" s="307"/>
      <c r="DC39" s="307"/>
      <c r="DD39" s="337"/>
    </row>
    <row r="40" spans="2:109" x14ac:dyDescent="0.15">
      <c r="B40" s="356"/>
      <c r="DD40" s="356"/>
      <c r="DE40" s="251"/>
    </row>
    <row r="41" spans="2:109" ht="17.25" x14ac:dyDescent="0.15">
      <c r="B41" s="252" t="s">
        <v>579</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x14ac:dyDescent="0.15">
      <c r="B42" s="255"/>
      <c r="G42" s="357"/>
      <c r="I42" s="358"/>
      <c r="J42" s="358"/>
      <c r="K42" s="358"/>
      <c r="AM42" s="357"/>
      <c r="AN42" s="357" t="s">
        <v>580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5"/>
      <c r="AN43" s="1250" t="s">
        <v>581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x14ac:dyDescent="0.15">
      <c r="B44" s="255"/>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x14ac:dyDescent="0.15">
      <c r="B45" s="255"/>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x14ac:dyDescent="0.15">
      <c r="B46" s="255"/>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x14ac:dyDescent="0.15">
      <c r="B47" s="255"/>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x14ac:dyDescent="0.15">
      <c r="B48" s="255"/>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5"/>
      <c r="AN49" s="251" t="s">
        <v>582</v>
      </c>
    </row>
    <row r="50" spans="1:109" x14ac:dyDescent="0.15">
      <c r="B50" s="255"/>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538</v>
      </c>
      <c r="BQ50" s="1233"/>
      <c r="BR50" s="1233"/>
      <c r="BS50" s="1233"/>
      <c r="BT50" s="1233"/>
      <c r="BU50" s="1233"/>
      <c r="BV50" s="1233"/>
      <c r="BW50" s="1233"/>
      <c r="BX50" s="1233" t="s">
        <v>539</v>
      </c>
      <c r="BY50" s="1233"/>
      <c r="BZ50" s="1233"/>
      <c r="CA50" s="1233"/>
      <c r="CB50" s="1233"/>
      <c r="CC50" s="1233"/>
      <c r="CD50" s="1233"/>
      <c r="CE50" s="1233"/>
      <c r="CF50" s="1233" t="s">
        <v>540</v>
      </c>
      <c r="CG50" s="1233"/>
      <c r="CH50" s="1233"/>
      <c r="CI50" s="1233"/>
      <c r="CJ50" s="1233"/>
      <c r="CK50" s="1233"/>
      <c r="CL50" s="1233"/>
      <c r="CM50" s="1233"/>
      <c r="CN50" s="1233" t="s">
        <v>541</v>
      </c>
      <c r="CO50" s="1233"/>
      <c r="CP50" s="1233"/>
      <c r="CQ50" s="1233"/>
      <c r="CR50" s="1233"/>
      <c r="CS50" s="1233"/>
      <c r="CT50" s="1233"/>
      <c r="CU50" s="1233"/>
      <c r="CV50" s="1233" t="s">
        <v>542</v>
      </c>
      <c r="CW50" s="1233"/>
      <c r="CX50" s="1233"/>
      <c r="CY50" s="1233"/>
      <c r="CZ50" s="1233"/>
      <c r="DA50" s="1233"/>
      <c r="DB50" s="1233"/>
      <c r="DC50" s="1233"/>
    </row>
    <row r="51" spans="1:109" ht="13.5" customHeight="1" x14ac:dyDescent="0.15">
      <c r="B51" s="255"/>
      <c r="G51" s="1236"/>
      <c r="H51" s="1236"/>
      <c r="I51" s="1249"/>
      <c r="J51" s="1249"/>
      <c r="K51" s="1235"/>
      <c r="L51" s="1235"/>
      <c r="M51" s="1235"/>
      <c r="N51" s="1235"/>
      <c r="AM51" s="359"/>
      <c r="AN51" s="1231" t="s">
        <v>583</v>
      </c>
      <c r="AO51" s="1231"/>
      <c r="AP51" s="1231"/>
      <c r="AQ51" s="1231"/>
      <c r="AR51" s="1231"/>
      <c r="AS51" s="1231"/>
      <c r="AT51" s="1231"/>
      <c r="AU51" s="1231"/>
      <c r="AV51" s="1231"/>
      <c r="AW51" s="1231"/>
      <c r="AX51" s="1231"/>
      <c r="AY51" s="1231"/>
      <c r="AZ51" s="1231"/>
      <c r="BA51" s="1231"/>
      <c r="BB51" s="1231" t="s">
        <v>584</v>
      </c>
      <c r="BC51" s="1231"/>
      <c r="BD51" s="1231"/>
      <c r="BE51" s="1231"/>
      <c r="BF51" s="1231"/>
      <c r="BG51" s="1231"/>
      <c r="BH51" s="1231"/>
      <c r="BI51" s="1231"/>
      <c r="BJ51" s="1231"/>
      <c r="BK51" s="1231"/>
      <c r="BL51" s="1231"/>
      <c r="BM51" s="1231"/>
      <c r="BN51" s="1231"/>
      <c r="BO51" s="1231"/>
      <c r="BP51" s="1228">
        <v>72.7</v>
      </c>
      <c r="BQ51" s="1228"/>
      <c r="BR51" s="1228"/>
      <c r="BS51" s="1228"/>
      <c r="BT51" s="1228"/>
      <c r="BU51" s="1228"/>
      <c r="BV51" s="1228"/>
      <c r="BW51" s="1228"/>
      <c r="BX51" s="1228">
        <v>87.5</v>
      </c>
      <c r="BY51" s="1228"/>
      <c r="BZ51" s="1228"/>
      <c r="CA51" s="1228"/>
      <c r="CB51" s="1228"/>
      <c r="CC51" s="1228"/>
      <c r="CD51" s="1228"/>
      <c r="CE51" s="1228"/>
      <c r="CF51" s="1228">
        <v>82.2</v>
      </c>
      <c r="CG51" s="1228"/>
      <c r="CH51" s="1228"/>
      <c r="CI51" s="1228"/>
      <c r="CJ51" s="1228"/>
      <c r="CK51" s="1228"/>
      <c r="CL51" s="1228"/>
      <c r="CM51" s="1228"/>
      <c r="CN51" s="1228">
        <v>78.3</v>
      </c>
      <c r="CO51" s="1228"/>
      <c r="CP51" s="1228"/>
      <c r="CQ51" s="1228"/>
      <c r="CR51" s="1228"/>
      <c r="CS51" s="1228"/>
      <c r="CT51" s="1228"/>
      <c r="CU51" s="1228"/>
      <c r="CV51" s="1228">
        <v>78.7</v>
      </c>
      <c r="CW51" s="1228"/>
      <c r="CX51" s="1228"/>
      <c r="CY51" s="1228"/>
      <c r="CZ51" s="1228"/>
      <c r="DA51" s="1228"/>
      <c r="DB51" s="1228"/>
      <c r="DC51" s="1228"/>
    </row>
    <row r="52" spans="1:109" x14ac:dyDescent="0.15">
      <c r="B52" s="255"/>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5"/>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585</v>
      </c>
      <c r="BC53" s="1231"/>
      <c r="BD53" s="1231"/>
      <c r="BE53" s="1231"/>
      <c r="BF53" s="1231"/>
      <c r="BG53" s="1231"/>
      <c r="BH53" s="1231"/>
      <c r="BI53" s="1231"/>
      <c r="BJ53" s="1231"/>
      <c r="BK53" s="1231"/>
      <c r="BL53" s="1231"/>
      <c r="BM53" s="1231"/>
      <c r="BN53" s="1231"/>
      <c r="BO53" s="1231"/>
      <c r="BP53" s="1228">
        <v>59.4</v>
      </c>
      <c r="BQ53" s="1228"/>
      <c r="BR53" s="1228"/>
      <c r="BS53" s="1228"/>
      <c r="BT53" s="1228"/>
      <c r="BU53" s="1228"/>
      <c r="BV53" s="1228"/>
      <c r="BW53" s="1228"/>
      <c r="BX53" s="1228">
        <v>59.6</v>
      </c>
      <c r="BY53" s="1228"/>
      <c r="BZ53" s="1228"/>
      <c r="CA53" s="1228"/>
      <c r="CB53" s="1228"/>
      <c r="CC53" s="1228"/>
      <c r="CD53" s="1228"/>
      <c r="CE53" s="1228"/>
      <c r="CF53" s="1228">
        <v>61.1</v>
      </c>
      <c r="CG53" s="1228"/>
      <c r="CH53" s="1228"/>
      <c r="CI53" s="1228"/>
      <c r="CJ53" s="1228"/>
      <c r="CK53" s="1228"/>
      <c r="CL53" s="1228"/>
      <c r="CM53" s="1228"/>
      <c r="CN53" s="1228">
        <v>61.1</v>
      </c>
      <c r="CO53" s="1228"/>
      <c r="CP53" s="1228"/>
      <c r="CQ53" s="1228"/>
      <c r="CR53" s="1228"/>
      <c r="CS53" s="1228"/>
      <c r="CT53" s="1228"/>
      <c r="CU53" s="1228"/>
      <c r="CV53" s="1228">
        <v>63.8</v>
      </c>
      <c r="CW53" s="1228"/>
      <c r="CX53" s="1228"/>
      <c r="CY53" s="1228"/>
      <c r="CZ53" s="1228"/>
      <c r="DA53" s="1228"/>
      <c r="DB53" s="1228"/>
      <c r="DC53" s="1228"/>
    </row>
    <row r="54" spans="1:109" x14ac:dyDescent="0.15">
      <c r="A54" s="358"/>
      <c r="B54" s="255"/>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5"/>
      <c r="G55" s="1234"/>
      <c r="H55" s="1234"/>
      <c r="I55" s="1234"/>
      <c r="J55" s="1234"/>
      <c r="K55" s="1235"/>
      <c r="L55" s="1235"/>
      <c r="M55" s="1235"/>
      <c r="N55" s="1235"/>
      <c r="AN55" s="1233" t="s">
        <v>586</v>
      </c>
      <c r="AO55" s="1233"/>
      <c r="AP55" s="1233"/>
      <c r="AQ55" s="1233"/>
      <c r="AR55" s="1233"/>
      <c r="AS55" s="1233"/>
      <c r="AT55" s="1233"/>
      <c r="AU55" s="1233"/>
      <c r="AV55" s="1233"/>
      <c r="AW55" s="1233"/>
      <c r="AX55" s="1233"/>
      <c r="AY55" s="1233"/>
      <c r="AZ55" s="1233"/>
      <c r="BA55" s="1233"/>
      <c r="BB55" s="1231" t="s">
        <v>584</v>
      </c>
      <c r="BC55" s="1231"/>
      <c r="BD55" s="1231"/>
      <c r="BE55" s="1231"/>
      <c r="BF55" s="1231"/>
      <c r="BG55" s="1231"/>
      <c r="BH55" s="1231"/>
      <c r="BI55" s="1231"/>
      <c r="BJ55" s="1231"/>
      <c r="BK55" s="1231"/>
      <c r="BL55" s="1231"/>
      <c r="BM55" s="1231"/>
      <c r="BN55" s="1231"/>
      <c r="BO55" s="1231"/>
      <c r="BP55" s="1228">
        <v>25.5</v>
      </c>
      <c r="BQ55" s="1228"/>
      <c r="BR55" s="1228"/>
      <c r="BS55" s="1228"/>
      <c r="BT55" s="1228"/>
      <c r="BU55" s="1228"/>
      <c r="BV55" s="1228"/>
      <c r="BW55" s="1228"/>
      <c r="BX55" s="1228">
        <v>25.1</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x14ac:dyDescent="0.15">
      <c r="A56" s="358"/>
      <c r="B56" s="255"/>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1"/>
      <c r="AN57" s="1233"/>
      <c r="AO57" s="1233"/>
      <c r="AP57" s="1233"/>
      <c r="AQ57" s="1233"/>
      <c r="AR57" s="1233"/>
      <c r="AS57" s="1233"/>
      <c r="AT57" s="1233"/>
      <c r="AU57" s="1233"/>
      <c r="AV57" s="1233"/>
      <c r="AW57" s="1233"/>
      <c r="AX57" s="1233"/>
      <c r="AY57" s="1233"/>
      <c r="AZ57" s="1233"/>
      <c r="BA57" s="1233"/>
      <c r="BB57" s="1231" t="s">
        <v>585</v>
      </c>
      <c r="BC57" s="1231"/>
      <c r="BD57" s="1231"/>
      <c r="BE57" s="1231"/>
      <c r="BF57" s="1231"/>
      <c r="BG57" s="1231"/>
      <c r="BH57" s="1231"/>
      <c r="BI57" s="1231"/>
      <c r="BJ57" s="1231"/>
      <c r="BK57" s="1231"/>
      <c r="BL57" s="1231"/>
      <c r="BM57" s="1231"/>
      <c r="BN57" s="1231"/>
      <c r="BO57" s="1231"/>
      <c r="BP57" s="1228">
        <v>60.9</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x14ac:dyDescent="0.15">
      <c r="A58" s="251"/>
      <c r="B58" s="362"/>
      <c r="G58" s="1234"/>
      <c r="H58" s="1234"/>
      <c r="I58" s="1229"/>
      <c r="J58" s="1229"/>
      <c r="K58" s="1235"/>
      <c r="L58" s="1235"/>
      <c r="M58" s="1235"/>
      <c r="N58" s="1235"/>
      <c r="AM58" s="251"/>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1"/>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1"/>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1"/>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1"/>
    </row>
    <row r="63" spans="1:109" ht="17.25" x14ac:dyDescent="0.15">
      <c r="B63" s="308" t="s">
        <v>587</v>
      </c>
    </row>
    <row r="64" spans="1:109" x14ac:dyDescent="0.15">
      <c r="B64" s="255"/>
      <c r="G64" s="357"/>
      <c r="I64" s="369"/>
      <c r="J64" s="369"/>
      <c r="K64" s="369"/>
      <c r="L64" s="369"/>
      <c r="M64" s="369"/>
      <c r="N64" s="370"/>
      <c r="AM64" s="357"/>
      <c r="AN64" s="357" t="s">
        <v>580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5"/>
      <c r="AN65" s="1240" t="s">
        <v>588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5"/>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5"/>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5"/>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5"/>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5"/>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5"/>
      <c r="G71" s="374"/>
      <c r="I71" s="375"/>
      <c r="J71" s="372"/>
      <c r="K71" s="372"/>
      <c r="L71" s="373"/>
      <c r="M71" s="372"/>
      <c r="N71" s="373"/>
      <c r="AM71" s="374"/>
      <c r="AN71" s="251" t="s">
        <v>582</v>
      </c>
    </row>
    <row r="72" spans="2:107" x14ac:dyDescent="0.15">
      <c r="B72" s="255"/>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538</v>
      </c>
      <c r="BQ72" s="1233"/>
      <c r="BR72" s="1233"/>
      <c r="BS72" s="1233"/>
      <c r="BT72" s="1233"/>
      <c r="BU72" s="1233"/>
      <c r="BV72" s="1233"/>
      <c r="BW72" s="1233"/>
      <c r="BX72" s="1233" t="s">
        <v>539</v>
      </c>
      <c r="BY72" s="1233"/>
      <c r="BZ72" s="1233"/>
      <c r="CA72" s="1233"/>
      <c r="CB72" s="1233"/>
      <c r="CC72" s="1233"/>
      <c r="CD72" s="1233"/>
      <c r="CE72" s="1233"/>
      <c r="CF72" s="1233" t="s">
        <v>540</v>
      </c>
      <c r="CG72" s="1233"/>
      <c r="CH72" s="1233"/>
      <c r="CI72" s="1233"/>
      <c r="CJ72" s="1233"/>
      <c r="CK72" s="1233"/>
      <c r="CL72" s="1233"/>
      <c r="CM72" s="1233"/>
      <c r="CN72" s="1233" t="s">
        <v>541</v>
      </c>
      <c r="CO72" s="1233"/>
      <c r="CP72" s="1233"/>
      <c r="CQ72" s="1233"/>
      <c r="CR72" s="1233"/>
      <c r="CS72" s="1233"/>
      <c r="CT72" s="1233"/>
      <c r="CU72" s="1233"/>
      <c r="CV72" s="1233" t="s">
        <v>542</v>
      </c>
      <c r="CW72" s="1233"/>
      <c r="CX72" s="1233"/>
      <c r="CY72" s="1233"/>
      <c r="CZ72" s="1233"/>
      <c r="DA72" s="1233"/>
      <c r="DB72" s="1233"/>
      <c r="DC72" s="1233"/>
    </row>
    <row r="73" spans="2:107" x14ac:dyDescent="0.15">
      <c r="B73" s="255"/>
      <c r="G73" s="1236"/>
      <c r="H73" s="1236"/>
      <c r="I73" s="1236"/>
      <c r="J73" s="1236"/>
      <c r="K73" s="1232"/>
      <c r="L73" s="1232"/>
      <c r="M73" s="1232"/>
      <c r="N73" s="1232"/>
      <c r="AM73" s="359"/>
      <c r="AN73" s="1231" t="s">
        <v>583</v>
      </c>
      <c r="AO73" s="1231"/>
      <c r="AP73" s="1231"/>
      <c r="AQ73" s="1231"/>
      <c r="AR73" s="1231"/>
      <c r="AS73" s="1231"/>
      <c r="AT73" s="1231"/>
      <c r="AU73" s="1231"/>
      <c r="AV73" s="1231"/>
      <c r="AW73" s="1231"/>
      <c r="AX73" s="1231"/>
      <c r="AY73" s="1231"/>
      <c r="AZ73" s="1231"/>
      <c r="BA73" s="1231"/>
      <c r="BB73" s="1231" t="s">
        <v>584</v>
      </c>
      <c r="BC73" s="1231"/>
      <c r="BD73" s="1231"/>
      <c r="BE73" s="1231"/>
      <c r="BF73" s="1231"/>
      <c r="BG73" s="1231"/>
      <c r="BH73" s="1231"/>
      <c r="BI73" s="1231"/>
      <c r="BJ73" s="1231"/>
      <c r="BK73" s="1231"/>
      <c r="BL73" s="1231"/>
      <c r="BM73" s="1231"/>
      <c r="BN73" s="1231"/>
      <c r="BO73" s="1231"/>
      <c r="BP73" s="1228">
        <v>72.7</v>
      </c>
      <c r="BQ73" s="1228"/>
      <c r="BR73" s="1228"/>
      <c r="BS73" s="1228"/>
      <c r="BT73" s="1228"/>
      <c r="BU73" s="1228"/>
      <c r="BV73" s="1228"/>
      <c r="BW73" s="1228"/>
      <c r="BX73" s="1228">
        <v>87.5</v>
      </c>
      <c r="BY73" s="1228"/>
      <c r="BZ73" s="1228"/>
      <c r="CA73" s="1228"/>
      <c r="CB73" s="1228"/>
      <c r="CC73" s="1228"/>
      <c r="CD73" s="1228"/>
      <c r="CE73" s="1228"/>
      <c r="CF73" s="1228">
        <v>82.2</v>
      </c>
      <c r="CG73" s="1228"/>
      <c r="CH73" s="1228"/>
      <c r="CI73" s="1228"/>
      <c r="CJ73" s="1228"/>
      <c r="CK73" s="1228"/>
      <c r="CL73" s="1228"/>
      <c r="CM73" s="1228"/>
      <c r="CN73" s="1228">
        <v>78.3</v>
      </c>
      <c r="CO73" s="1228"/>
      <c r="CP73" s="1228"/>
      <c r="CQ73" s="1228"/>
      <c r="CR73" s="1228"/>
      <c r="CS73" s="1228"/>
      <c r="CT73" s="1228"/>
      <c r="CU73" s="1228"/>
      <c r="CV73" s="1228">
        <v>78.7</v>
      </c>
      <c r="CW73" s="1228"/>
      <c r="CX73" s="1228"/>
      <c r="CY73" s="1228"/>
      <c r="CZ73" s="1228"/>
      <c r="DA73" s="1228"/>
      <c r="DB73" s="1228"/>
      <c r="DC73" s="1228"/>
    </row>
    <row r="74" spans="2:107" x14ac:dyDescent="0.15">
      <c r="B74" s="255"/>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5"/>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589</v>
      </c>
      <c r="BC75" s="1231"/>
      <c r="BD75" s="1231"/>
      <c r="BE75" s="1231"/>
      <c r="BF75" s="1231"/>
      <c r="BG75" s="1231"/>
      <c r="BH75" s="1231"/>
      <c r="BI75" s="1231"/>
      <c r="BJ75" s="1231"/>
      <c r="BK75" s="1231"/>
      <c r="BL75" s="1231"/>
      <c r="BM75" s="1231"/>
      <c r="BN75" s="1231"/>
      <c r="BO75" s="1231"/>
      <c r="BP75" s="1228">
        <v>8.5</v>
      </c>
      <c r="BQ75" s="1228"/>
      <c r="BR75" s="1228"/>
      <c r="BS75" s="1228"/>
      <c r="BT75" s="1228"/>
      <c r="BU75" s="1228"/>
      <c r="BV75" s="1228"/>
      <c r="BW75" s="1228"/>
      <c r="BX75" s="1228">
        <v>8.4</v>
      </c>
      <c r="BY75" s="1228"/>
      <c r="BZ75" s="1228"/>
      <c r="CA75" s="1228"/>
      <c r="CB75" s="1228"/>
      <c r="CC75" s="1228"/>
      <c r="CD75" s="1228"/>
      <c r="CE75" s="1228"/>
      <c r="CF75" s="1228">
        <v>8.1999999999999993</v>
      </c>
      <c r="CG75" s="1228"/>
      <c r="CH75" s="1228"/>
      <c r="CI75" s="1228"/>
      <c r="CJ75" s="1228"/>
      <c r="CK75" s="1228"/>
      <c r="CL75" s="1228"/>
      <c r="CM75" s="1228"/>
      <c r="CN75" s="1228">
        <v>8.8000000000000007</v>
      </c>
      <c r="CO75" s="1228"/>
      <c r="CP75" s="1228"/>
      <c r="CQ75" s="1228"/>
      <c r="CR75" s="1228"/>
      <c r="CS75" s="1228"/>
      <c r="CT75" s="1228"/>
      <c r="CU75" s="1228"/>
      <c r="CV75" s="1228">
        <v>9.4</v>
      </c>
      <c r="CW75" s="1228"/>
      <c r="CX75" s="1228"/>
      <c r="CY75" s="1228"/>
      <c r="CZ75" s="1228"/>
      <c r="DA75" s="1228"/>
      <c r="DB75" s="1228"/>
      <c r="DC75" s="1228"/>
    </row>
    <row r="76" spans="2:107" x14ac:dyDescent="0.15">
      <c r="B76" s="255"/>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5"/>
      <c r="G77" s="1234"/>
      <c r="H77" s="1234"/>
      <c r="I77" s="1234"/>
      <c r="J77" s="1234"/>
      <c r="K77" s="1232"/>
      <c r="L77" s="1232"/>
      <c r="M77" s="1232"/>
      <c r="N77" s="1232"/>
      <c r="AN77" s="1233" t="s">
        <v>586</v>
      </c>
      <c r="AO77" s="1233"/>
      <c r="AP77" s="1233"/>
      <c r="AQ77" s="1233"/>
      <c r="AR77" s="1233"/>
      <c r="AS77" s="1233"/>
      <c r="AT77" s="1233"/>
      <c r="AU77" s="1233"/>
      <c r="AV77" s="1233"/>
      <c r="AW77" s="1233"/>
      <c r="AX77" s="1233"/>
      <c r="AY77" s="1233"/>
      <c r="AZ77" s="1233"/>
      <c r="BA77" s="1233"/>
      <c r="BB77" s="1231" t="s">
        <v>584</v>
      </c>
      <c r="BC77" s="1231"/>
      <c r="BD77" s="1231"/>
      <c r="BE77" s="1231"/>
      <c r="BF77" s="1231"/>
      <c r="BG77" s="1231"/>
      <c r="BH77" s="1231"/>
      <c r="BI77" s="1231"/>
      <c r="BJ77" s="1231"/>
      <c r="BK77" s="1231"/>
      <c r="BL77" s="1231"/>
      <c r="BM77" s="1231"/>
      <c r="BN77" s="1231"/>
      <c r="BO77" s="1231"/>
      <c r="BP77" s="1228">
        <v>25.5</v>
      </c>
      <c r="BQ77" s="1228"/>
      <c r="BR77" s="1228"/>
      <c r="BS77" s="1228"/>
      <c r="BT77" s="1228"/>
      <c r="BU77" s="1228"/>
      <c r="BV77" s="1228"/>
      <c r="BW77" s="1228"/>
      <c r="BX77" s="1228">
        <v>25.1</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x14ac:dyDescent="0.15">
      <c r="B78" s="255"/>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5"/>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589</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x14ac:dyDescent="0.15">
      <c r="B80" s="255"/>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5"/>
    </row>
    <row r="82" spans="2:109" ht="17.25" x14ac:dyDescent="0.15">
      <c r="B82" s="255"/>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36"/>
      <c r="C83" s="307"/>
      <c r="D83" s="307"/>
      <c r="E83" s="307"/>
      <c r="F83" s="307"/>
      <c r="G83" s="307"/>
      <c r="H83" s="307"/>
      <c r="I83" s="307"/>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07"/>
      <c r="AY83" s="307"/>
      <c r="AZ83" s="307"/>
      <c r="BA83" s="307"/>
      <c r="BB83" s="307"/>
      <c r="BC83" s="307"/>
      <c r="BD83" s="307"/>
      <c r="BE83" s="307"/>
      <c r="BF83" s="307"/>
      <c r="BG83" s="307"/>
      <c r="BH83" s="307"/>
      <c r="BI83" s="307"/>
      <c r="BJ83" s="307"/>
      <c r="BK83" s="307"/>
      <c r="BL83" s="307"/>
      <c r="BM83" s="307"/>
      <c r="BN83" s="307"/>
      <c r="BO83" s="307"/>
      <c r="BP83" s="307"/>
      <c r="BQ83" s="307"/>
      <c r="BR83" s="307"/>
      <c r="BS83" s="307"/>
      <c r="BT83" s="307"/>
      <c r="BU83" s="307"/>
      <c r="BV83" s="307"/>
      <c r="BW83" s="307"/>
      <c r="BX83" s="307"/>
      <c r="BY83" s="307"/>
      <c r="BZ83" s="307"/>
      <c r="CA83" s="307"/>
      <c r="CB83" s="307"/>
      <c r="CC83" s="307"/>
      <c r="CD83" s="307"/>
      <c r="CE83" s="307"/>
      <c r="CF83" s="307"/>
      <c r="CG83" s="307"/>
      <c r="CH83" s="307"/>
      <c r="CI83" s="307"/>
      <c r="CJ83" s="307"/>
      <c r="CK83" s="307"/>
      <c r="CL83" s="307"/>
      <c r="CM83" s="307"/>
      <c r="CN83" s="307"/>
      <c r="CO83" s="307"/>
      <c r="CP83" s="307"/>
      <c r="CQ83" s="307"/>
      <c r="CR83" s="307"/>
      <c r="CS83" s="307"/>
      <c r="CT83" s="307"/>
      <c r="CU83" s="307"/>
      <c r="CV83" s="307"/>
      <c r="CW83" s="307"/>
      <c r="CX83" s="307"/>
      <c r="CY83" s="307"/>
      <c r="CZ83" s="307"/>
      <c r="DA83" s="307"/>
      <c r="DB83" s="307"/>
      <c r="DC83" s="307"/>
      <c r="DD83" s="337"/>
    </row>
    <row r="84" spans="2:109" x14ac:dyDescent="0.15">
      <c r="DD84" s="251"/>
      <c r="DE84" s="251"/>
    </row>
    <row r="85" spans="2:109" x14ac:dyDescent="0.15">
      <c r="DD85" s="251"/>
      <c r="DE85" s="251"/>
    </row>
  </sheetData>
  <sheetProtection algorithmName="SHA-512" hashValue="F64gx5ihuF0DrAZkjLRtAL4NhYKgGBqpuq0g4tkGvHJ5MUC89bKGLpV7+QDE6x8wUbslq8fZw291RNE+bt7iWw==" saltValue="5yQxRXD4AiYh4AKPtu2M1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91" workbookViewId="0">
      <selection activeCell="Y113" sqref="Y113"/>
    </sheetView>
  </sheetViews>
  <sheetFormatPr defaultColWidth="0" defaultRowHeight="13.5" customHeight="1" zeroHeight="1" x14ac:dyDescent="0.15"/>
  <cols>
    <col min="1" max="34" width="2.25" style="250" customWidth="1"/>
    <col min="35" max="122" width="2.25" style="249" customWidth="1"/>
    <col min="123" max="16384" width="2.25" style="249" hidden="1"/>
  </cols>
  <sheetData>
    <row r="1" spans="1:34"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x14ac:dyDescent="0.15">
      <c r="S2" s="249"/>
      <c r="AH2" s="249"/>
    </row>
    <row r="3" spans="1:34"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x14ac:dyDescent="0.15"/>
    <row r="5" spans="1:34" x14ac:dyDescent="0.15"/>
    <row r="6" spans="1:34" x14ac:dyDescent="0.15"/>
    <row r="7" spans="1:34" x14ac:dyDescent="0.15"/>
    <row r="8" spans="1:34" x14ac:dyDescent="0.15"/>
    <row r="9" spans="1:34" x14ac:dyDescent="0.15">
      <c r="AH9" s="24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9"/>
    </row>
    <row r="18" spans="12:34" x14ac:dyDescent="0.15"/>
    <row r="19" spans="12:34" x14ac:dyDescent="0.15"/>
    <row r="20" spans="12:34" x14ac:dyDescent="0.15">
      <c r="AH20" s="249"/>
    </row>
    <row r="21" spans="12:34" x14ac:dyDescent="0.15">
      <c r="AH21" s="249"/>
    </row>
    <row r="22" spans="12:34" x14ac:dyDescent="0.15"/>
    <row r="23" spans="12:34" x14ac:dyDescent="0.15"/>
    <row r="24" spans="12:34" x14ac:dyDescent="0.15">
      <c r="Q24" s="249"/>
    </row>
    <row r="25" spans="12:34" x14ac:dyDescent="0.15"/>
    <row r="26" spans="12:34" x14ac:dyDescent="0.15"/>
    <row r="27" spans="12:34" x14ac:dyDescent="0.15"/>
    <row r="28" spans="12:34" x14ac:dyDescent="0.15">
      <c r="O28" s="249"/>
      <c r="T28" s="249"/>
      <c r="AH28" s="249"/>
    </row>
    <row r="29" spans="12:34" x14ac:dyDescent="0.15"/>
    <row r="30" spans="12:34" x14ac:dyDescent="0.15"/>
    <row r="31" spans="12:34" x14ac:dyDescent="0.15">
      <c r="Q31" s="249"/>
    </row>
    <row r="32" spans="12:34" x14ac:dyDescent="0.15">
      <c r="L32" s="249"/>
    </row>
    <row r="33" spans="2:34" x14ac:dyDescent="0.15">
      <c r="C33" s="249"/>
      <c r="E33" s="249"/>
      <c r="G33" s="249"/>
      <c r="I33" s="249"/>
      <c r="X33" s="249"/>
    </row>
    <row r="34" spans="2:34" x14ac:dyDescent="0.15">
      <c r="B34" s="249"/>
      <c r="P34" s="249"/>
      <c r="R34" s="249"/>
      <c r="T34" s="249"/>
    </row>
    <row r="35" spans="2:34" x14ac:dyDescent="0.15">
      <c r="D35" s="249"/>
      <c r="W35" s="249"/>
      <c r="AC35" s="249"/>
      <c r="AD35" s="249"/>
      <c r="AE35" s="249"/>
      <c r="AF35" s="249"/>
      <c r="AG35" s="249"/>
      <c r="AH35" s="249"/>
    </row>
    <row r="36" spans="2:34" x14ac:dyDescent="0.15">
      <c r="H36" s="249"/>
      <c r="J36" s="249"/>
      <c r="K36" s="249"/>
      <c r="M36" s="249"/>
      <c r="Y36" s="249"/>
      <c r="Z36" s="249"/>
      <c r="AA36" s="249"/>
      <c r="AB36" s="249"/>
      <c r="AC36" s="249"/>
      <c r="AD36" s="249"/>
      <c r="AE36" s="249"/>
      <c r="AF36" s="249"/>
      <c r="AG36" s="249"/>
      <c r="AH36" s="249"/>
    </row>
    <row r="37" spans="2:34" x14ac:dyDescent="0.15">
      <c r="AH37" s="249"/>
    </row>
    <row r="38" spans="2:34" x14ac:dyDescent="0.15">
      <c r="AG38" s="249"/>
      <c r="AH38" s="249"/>
    </row>
    <row r="39" spans="2:34" x14ac:dyDescent="0.15"/>
    <row r="40" spans="2:34" x14ac:dyDescent="0.15">
      <c r="X40" s="249"/>
    </row>
    <row r="41" spans="2:34" x14ac:dyDescent="0.15">
      <c r="R41" s="249"/>
    </row>
    <row r="42" spans="2:34" x14ac:dyDescent="0.15">
      <c r="W42" s="249"/>
    </row>
    <row r="43" spans="2:34" x14ac:dyDescent="0.15">
      <c r="Y43" s="249"/>
      <c r="Z43" s="249"/>
      <c r="AA43" s="249"/>
      <c r="AB43" s="249"/>
      <c r="AC43" s="249"/>
      <c r="AD43" s="249"/>
      <c r="AE43" s="249"/>
      <c r="AF43" s="249"/>
      <c r="AG43" s="249"/>
      <c r="AH43" s="249"/>
    </row>
    <row r="44" spans="2:34" x14ac:dyDescent="0.15">
      <c r="AH44" s="249"/>
    </row>
    <row r="45" spans="2:34" x14ac:dyDescent="0.15">
      <c r="X45" s="249"/>
    </row>
    <row r="46" spans="2:34" x14ac:dyDescent="0.15"/>
    <row r="47" spans="2:34" x14ac:dyDescent="0.15"/>
    <row r="48" spans="2:34" x14ac:dyDescent="0.15">
      <c r="W48" s="249"/>
      <c r="Y48" s="249"/>
      <c r="Z48" s="249"/>
      <c r="AA48" s="249"/>
      <c r="AB48" s="249"/>
      <c r="AC48" s="249"/>
      <c r="AD48" s="249"/>
      <c r="AE48" s="249"/>
      <c r="AF48" s="249"/>
      <c r="AG48" s="249"/>
      <c r="AH48" s="249"/>
    </row>
    <row r="49" spans="28:34" x14ac:dyDescent="0.15"/>
    <row r="50" spans="28:34" x14ac:dyDescent="0.15">
      <c r="AE50" s="249"/>
      <c r="AF50" s="249"/>
      <c r="AG50" s="249"/>
      <c r="AH50" s="249"/>
    </row>
    <row r="51" spans="28:34" x14ac:dyDescent="0.15">
      <c r="AC51" s="249"/>
      <c r="AD51" s="249"/>
      <c r="AE51" s="249"/>
      <c r="AF51" s="249"/>
      <c r="AG51" s="249"/>
      <c r="AH51" s="249"/>
    </row>
    <row r="52" spans="28:34" x14ac:dyDescent="0.15"/>
    <row r="53" spans="28:34" x14ac:dyDescent="0.15">
      <c r="AF53" s="249"/>
      <c r="AG53" s="249"/>
      <c r="AH53" s="249"/>
    </row>
    <row r="54" spans="28:34" x14ac:dyDescent="0.15">
      <c r="AH54" s="249"/>
    </row>
    <row r="55" spans="28:34" x14ac:dyDescent="0.15"/>
    <row r="56" spans="28:34" x14ac:dyDescent="0.15">
      <c r="AB56" s="249"/>
      <c r="AC56" s="249"/>
      <c r="AD56" s="249"/>
      <c r="AE56" s="249"/>
      <c r="AF56" s="249"/>
      <c r="AG56" s="249"/>
      <c r="AH56" s="249"/>
    </row>
    <row r="57" spans="28:34" x14ac:dyDescent="0.15">
      <c r="AH57" s="249"/>
    </row>
    <row r="58" spans="28:34" x14ac:dyDescent="0.15">
      <c r="AH58" s="249"/>
    </row>
    <row r="59" spans="28:34" x14ac:dyDescent="0.15"/>
    <row r="60" spans="28:34" x14ac:dyDescent="0.15"/>
    <row r="61" spans="28:34" x14ac:dyDescent="0.15"/>
    <row r="62" spans="28:34" x14ac:dyDescent="0.15"/>
    <row r="63" spans="28:34" x14ac:dyDescent="0.15">
      <c r="AH63" s="249"/>
    </row>
    <row r="64" spans="28:34" x14ac:dyDescent="0.15">
      <c r="AG64" s="249"/>
      <c r="AH64" s="249"/>
    </row>
    <row r="65" spans="28:34" x14ac:dyDescent="0.15"/>
    <row r="66" spans="28:34" x14ac:dyDescent="0.15"/>
    <row r="67" spans="28:34" x14ac:dyDescent="0.15"/>
    <row r="68" spans="28:34" x14ac:dyDescent="0.15">
      <c r="AB68" s="249"/>
      <c r="AC68" s="249"/>
      <c r="AD68" s="249"/>
      <c r="AE68" s="249"/>
      <c r="AF68" s="249"/>
      <c r="AG68" s="249"/>
      <c r="AH68" s="249"/>
    </row>
    <row r="69" spans="28:34" x14ac:dyDescent="0.15">
      <c r="AF69" s="249"/>
      <c r="AG69" s="249"/>
      <c r="AH69" s="249"/>
    </row>
    <row r="70" spans="28:34" x14ac:dyDescent="0.15"/>
    <row r="71" spans="28:34" x14ac:dyDescent="0.15"/>
    <row r="72" spans="28:34" x14ac:dyDescent="0.15"/>
    <row r="73" spans="28:34" x14ac:dyDescent="0.15"/>
    <row r="74" spans="28:34" x14ac:dyDescent="0.15"/>
    <row r="75" spans="28:34" x14ac:dyDescent="0.15">
      <c r="AH75" s="249"/>
    </row>
    <row r="76" spans="28:34" x14ac:dyDescent="0.15">
      <c r="AF76" s="249"/>
      <c r="AG76" s="249"/>
      <c r="AH76" s="249"/>
    </row>
    <row r="77" spans="28:34" x14ac:dyDescent="0.15">
      <c r="AG77" s="249"/>
      <c r="AH77" s="249"/>
    </row>
    <row r="78" spans="28:34" x14ac:dyDescent="0.15"/>
    <row r="79" spans="28:34" x14ac:dyDescent="0.15"/>
    <row r="80" spans="28:34" x14ac:dyDescent="0.15"/>
    <row r="81" spans="25:34" x14ac:dyDescent="0.15"/>
    <row r="82" spans="25:34" x14ac:dyDescent="0.15">
      <c r="Y82" s="249"/>
    </row>
    <row r="83" spans="25:34" x14ac:dyDescent="0.15">
      <c r="Y83" s="249"/>
      <c r="Z83" s="249"/>
      <c r="AA83" s="249"/>
      <c r="AB83" s="249"/>
      <c r="AC83" s="249"/>
      <c r="AD83" s="249"/>
      <c r="AE83" s="249"/>
      <c r="AF83" s="249"/>
      <c r="AG83" s="249"/>
      <c r="AH83" s="249"/>
    </row>
    <row r="84" spans="25:34" x14ac:dyDescent="0.15"/>
    <row r="85" spans="25:34" x14ac:dyDescent="0.15"/>
    <row r="86" spans="25:34" x14ac:dyDescent="0.15"/>
    <row r="87" spans="25:34" x14ac:dyDescent="0.15"/>
    <row r="88" spans="25:34" x14ac:dyDescent="0.15">
      <c r="AH88" s="2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9"/>
      <c r="AG94" s="249"/>
      <c r="AH94" s="249"/>
    </row>
    <row r="95" spans="25:34" ht="13.5" customHeight="1" x14ac:dyDescent="0.15">
      <c r="AH95" s="2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9"/>
    </row>
    <row r="102" spans="33:34" ht="13.5" customHeight="1" x14ac:dyDescent="0.15"/>
    <row r="103" spans="33:34" ht="13.5" customHeight="1" x14ac:dyDescent="0.15"/>
    <row r="104" spans="33:34" ht="13.5" customHeight="1" x14ac:dyDescent="0.15">
      <c r="AG104" s="249"/>
      <c r="AH104" s="2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9"/>
    </row>
    <row r="117" spans="34:122" ht="13.5" customHeight="1" x14ac:dyDescent="0.15"/>
    <row r="118" spans="34:122" ht="13.5" customHeight="1" x14ac:dyDescent="0.15"/>
    <row r="119" spans="34:122" ht="13.5" customHeight="1" x14ac:dyDescent="0.15"/>
    <row r="120" spans="34:122" ht="13.5" customHeight="1" x14ac:dyDescent="0.15">
      <c r="AH120" s="249"/>
    </row>
    <row r="121" spans="34:122" ht="13.5" customHeight="1" x14ac:dyDescent="0.15">
      <c r="AH121" s="249"/>
    </row>
    <row r="122" spans="34:122" ht="13.5" customHeight="1" x14ac:dyDescent="0.15"/>
    <row r="123" spans="34:122" ht="13.5" customHeight="1" x14ac:dyDescent="0.15"/>
    <row r="124" spans="34:122" ht="13.5" customHeight="1" x14ac:dyDescent="0.15"/>
    <row r="125" spans="34:122" ht="13.5" customHeight="1" x14ac:dyDescent="0.15">
      <c r="DR125" s="249" t="s">
        <v>488</v>
      </c>
    </row>
  </sheetData>
  <phoneticPr fontId="2"/>
  <pageMargins left="0.51181102362204722" right="0.51181102362204722" top="0.55118110236220474" bottom="0.55118110236220474" header="0.31496062992125984" footer="0.31496062992125984"/>
  <pageSetup paperSize="8" scale="45" orientation="landscape" cellComments="asDisplayed"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104" zoomScale="80" zoomScaleNormal="80" workbookViewId="0">
      <selection activeCell="Y113" sqref="Y113"/>
    </sheetView>
  </sheetViews>
  <sheetFormatPr defaultColWidth="0" defaultRowHeight="13.5" customHeight="1" zeroHeight="1" x14ac:dyDescent="0.15"/>
  <cols>
    <col min="1" max="34" width="2.25" style="250" customWidth="1"/>
    <col min="35" max="122" width="2.25" style="249" customWidth="1"/>
    <col min="123" max="16384" width="2.25" style="249" hidden="1"/>
  </cols>
  <sheetData>
    <row r="1" spans="2:34" ht="13.5" customHeight="1"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2:34" x14ac:dyDescent="0.15">
      <c r="S2" s="249"/>
      <c r="AH2" s="249"/>
    </row>
    <row r="3" spans="2:34"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2:34" x14ac:dyDescent="0.15"/>
    <row r="5" spans="2:34" x14ac:dyDescent="0.15"/>
    <row r="6" spans="2:34" x14ac:dyDescent="0.15"/>
    <row r="7" spans="2:34" x14ac:dyDescent="0.15"/>
    <row r="8" spans="2:34" x14ac:dyDescent="0.15"/>
    <row r="9" spans="2:34" x14ac:dyDescent="0.15">
      <c r="AH9" s="24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9"/>
    </row>
    <row r="18" spans="12:34" x14ac:dyDescent="0.15"/>
    <row r="19" spans="12:34" x14ac:dyDescent="0.15"/>
    <row r="20" spans="12:34" x14ac:dyDescent="0.15">
      <c r="AH20" s="249"/>
    </row>
    <row r="21" spans="12:34" x14ac:dyDescent="0.15">
      <c r="AH21" s="249"/>
    </row>
    <row r="22" spans="12:34" x14ac:dyDescent="0.15"/>
    <row r="23" spans="12:34" x14ac:dyDescent="0.15"/>
    <row r="24" spans="12:34" x14ac:dyDescent="0.15">
      <c r="Q24" s="249"/>
    </row>
    <row r="25" spans="12:34" x14ac:dyDescent="0.15"/>
    <row r="26" spans="12:34" x14ac:dyDescent="0.15"/>
    <row r="27" spans="12:34" x14ac:dyDescent="0.15"/>
    <row r="28" spans="12:34" x14ac:dyDescent="0.15">
      <c r="O28" s="249"/>
      <c r="T28" s="249"/>
      <c r="AH28" s="249"/>
    </row>
    <row r="29" spans="12:34" x14ac:dyDescent="0.15"/>
    <row r="30" spans="12:34" x14ac:dyDescent="0.15"/>
    <row r="31" spans="12:34" x14ac:dyDescent="0.15">
      <c r="Q31" s="249"/>
    </row>
    <row r="32" spans="12:34" x14ac:dyDescent="0.15">
      <c r="L32" s="249"/>
    </row>
    <row r="33" spans="2:34" x14ac:dyDescent="0.15">
      <c r="C33" s="249"/>
      <c r="E33" s="249"/>
      <c r="G33" s="249"/>
      <c r="I33" s="249"/>
      <c r="X33" s="249"/>
    </row>
    <row r="34" spans="2:34" x14ac:dyDescent="0.15">
      <c r="B34" s="249"/>
      <c r="P34" s="249"/>
      <c r="R34" s="249"/>
      <c r="T34" s="249"/>
    </row>
    <row r="35" spans="2:34" x14ac:dyDescent="0.15">
      <c r="D35" s="249"/>
      <c r="W35" s="249"/>
      <c r="AC35" s="249"/>
      <c r="AD35" s="249"/>
      <c r="AE35" s="249"/>
      <c r="AF35" s="249"/>
      <c r="AG35" s="249"/>
      <c r="AH35" s="249"/>
    </row>
    <row r="36" spans="2:34" x14ac:dyDescent="0.15">
      <c r="H36" s="249"/>
      <c r="J36" s="249"/>
      <c r="K36" s="249"/>
      <c r="M36" s="249"/>
      <c r="Y36" s="249"/>
      <c r="Z36" s="249"/>
      <c r="AA36" s="249"/>
      <c r="AB36" s="249"/>
      <c r="AC36" s="249"/>
      <c r="AD36" s="249"/>
      <c r="AE36" s="249"/>
      <c r="AF36" s="249"/>
      <c r="AG36" s="249"/>
      <c r="AH36" s="249"/>
    </row>
    <row r="37" spans="2:34" x14ac:dyDescent="0.15">
      <c r="AH37" s="249"/>
    </row>
    <row r="38" spans="2:34" x14ac:dyDescent="0.15">
      <c r="AG38" s="249"/>
      <c r="AH38" s="249"/>
    </row>
    <row r="39" spans="2:34" x14ac:dyDescent="0.15"/>
    <row r="40" spans="2:34" x14ac:dyDescent="0.15">
      <c r="X40" s="249"/>
    </row>
    <row r="41" spans="2:34" x14ac:dyDescent="0.15">
      <c r="R41" s="249"/>
    </row>
    <row r="42" spans="2:34" x14ac:dyDescent="0.15">
      <c r="W42" s="249"/>
    </row>
    <row r="43" spans="2:34" x14ac:dyDescent="0.15">
      <c r="Y43" s="249"/>
      <c r="Z43" s="249"/>
      <c r="AA43" s="249"/>
      <c r="AB43" s="249"/>
      <c r="AC43" s="249"/>
      <c r="AD43" s="249"/>
      <c r="AE43" s="249"/>
      <c r="AF43" s="249"/>
      <c r="AG43" s="249"/>
      <c r="AH43" s="249"/>
    </row>
    <row r="44" spans="2:34" x14ac:dyDescent="0.15">
      <c r="AH44" s="249"/>
    </row>
    <row r="45" spans="2:34" x14ac:dyDescent="0.15">
      <c r="X45" s="249"/>
    </row>
    <row r="46" spans="2:34" x14ac:dyDescent="0.15"/>
    <row r="47" spans="2:34" x14ac:dyDescent="0.15"/>
    <row r="48" spans="2:34" x14ac:dyDescent="0.15">
      <c r="W48" s="249"/>
      <c r="Y48" s="249"/>
      <c r="Z48" s="249"/>
      <c r="AA48" s="249"/>
      <c r="AB48" s="249"/>
      <c r="AC48" s="249"/>
      <c r="AD48" s="249"/>
      <c r="AE48" s="249"/>
      <c r="AF48" s="249"/>
      <c r="AG48" s="249"/>
      <c r="AH48" s="249"/>
    </row>
    <row r="49" spans="28:34" x14ac:dyDescent="0.15"/>
    <row r="50" spans="28:34" x14ac:dyDescent="0.15">
      <c r="AE50" s="249"/>
      <c r="AF50" s="249"/>
      <c r="AG50" s="249"/>
      <c r="AH50" s="249"/>
    </row>
    <row r="51" spans="28:34" x14ac:dyDescent="0.15">
      <c r="AC51" s="249"/>
      <c r="AD51" s="249"/>
      <c r="AE51" s="249"/>
      <c r="AF51" s="249"/>
      <c r="AG51" s="249"/>
      <c r="AH51" s="249"/>
    </row>
    <row r="52" spans="28:34" x14ac:dyDescent="0.15"/>
    <row r="53" spans="28:34" x14ac:dyDescent="0.15">
      <c r="AF53" s="249"/>
      <c r="AG53" s="249"/>
      <c r="AH53" s="249"/>
    </row>
    <row r="54" spans="28:34" x14ac:dyDescent="0.15">
      <c r="AH54" s="249"/>
    </row>
    <row r="55" spans="28:34" x14ac:dyDescent="0.15"/>
    <row r="56" spans="28:34" x14ac:dyDescent="0.15">
      <c r="AB56" s="249"/>
      <c r="AC56" s="249"/>
      <c r="AD56" s="249"/>
      <c r="AE56" s="249"/>
      <c r="AF56" s="249"/>
      <c r="AG56" s="249"/>
      <c r="AH56" s="249"/>
    </row>
    <row r="57" spans="28:34" x14ac:dyDescent="0.15">
      <c r="AH57" s="249"/>
    </row>
    <row r="58" spans="28:34" x14ac:dyDescent="0.15">
      <c r="AH58" s="249"/>
    </row>
    <row r="59" spans="28:34" x14ac:dyDescent="0.15">
      <c r="AG59" s="249"/>
      <c r="AH59" s="249"/>
    </row>
    <row r="60" spans="28:34" x14ac:dyDescent="0.15"/>
    <row r="61" spans="28:34" x14ac:dyDescent="0.15"/>
    <row r="62" spans="28:34" x14ac:dyDescent="0.15"/>
    <row r="63" spans="28:34" x14ac:dyDescent="0.15">
      <c r="AH63" s="249"/>
    </row>
    <row r="64" spans="28:34" x14ac:dyDescent="0.15">
      <c r="AG64" s="249"/>
      <c r="AH64" s="249"/>
    </row>
    <row r="65" spans="28:34" x14ac:dyDescent="0.15"/>
    <row r="66" spans="28:34" x14ac:dyDescent="0.15"/>
    <row r="67" spans="28:34" x14ac:dyDescent="0.15"/>
    <row r="68" spans="28:34" x14ac:dyDescent="0.15">
      <c r="AB68" s="249"/>
      <c r="AC68" s="249"/>
      <c r="AD68" s="249"/>
      <c r="AE68" s="249"/>
      <c r="AF68" s="249"/>
      <c r="AG68" s="249"/>
      <c r="AH68" s="249"/>
    </row>
    <row r="69" spans="28:34" x14ac:dyDescent="0.15">
      <c r="AF69" s="249"/>
      <c r="AG69" s="249"/>
      <c r="AH69" s="249"/>
    </row>
    <row r="70" spans="28:34" x14ac:dyDescent="0.15"/>
    <row r="71" spans="28:34" x14ac:dyDescent="0.15"/>
    <row r="72" spans="28:34" x14ac:dyDescent="0.15"/>
    <row r="73" spans="28:34" x14ac:dyDescent="0.15"/>
    <row r="74" spans="28:34" x14ac:dyDescent="0.15"/>
    <row r="75" spans="28:34" x14ac:dyDescent="0.15">
      <c r="AH75" s="249"/>
    </row>
    <row r="76" spans="28:34" x14ac:dyDescent="0.15">
      <c r="AF76" s="249"/>
      <c r="AG76" s="249"/>
      <c r="AH76" s="249"/>
    </row>
    <row r="77" spans="28:34" x14ac:dyDescent="0.15">
      <c r="AG77" s="249"/>
      <c r="AH77" s="249"/>
    </row>
    <row r="78" spans="28:34" x14ac:dyDescent="0.15"/>
    <row r="79" spans="28:34" x14ac:dyDescent="0.15"/>
    <row r="80" spans="28:34" x14ac:dyDescent="0.15"/>
    <row r="81" spans="25:34" x14ac:dyDescent="0.15"/>
    <row r="82" spans="25:34" x14ac:dyDescent="0.15">
      <c r="Y82" s="249"/>
    </row>
    <row r="83" spans="25:34" x14ac:dyDescent="0.15">
      <c r="Y83" s="249"/>
      <c r="Z83" s="249"/>
      <c r="AA83" s="249"/>
      <c r="AB83" s="249"/>
      <c r="AC83" s="249"/>
      <c r="AD83" s="249"/>
      <c r="AE83" s="249"/>
      <c r="AF83" s="249"/>
      <c r="AG83" s="249"/>
      <c r="AH83" s="249"/>
    </row>
    <row r="84" spans="25:34" x14ac:dyDescent="0.15"/>
    <row r="85" spans="25:34" x14ac:dyDescent="0.15"/>
    <row r="86" spans="25:34" x14ac:dyDescent="0.15"/>
    <row r="87" spans="25:34" x14ac:dyDescent="0.15"/>
    <row r="88" spans="25:34" x14ac:dyDescent="0.15">
      <c r="AH88" s="2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9"/>
      <c r="AG94" s="249"/>
      <c r="AH94" s="249"/>
    </row>
    <row r="95" spans="25:34" ht="13.5" customHeight="1" x14ac:dyDescent="0.15">
      <c r="AH95" s="2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9"/>
    </row>
    <row r="102" spans="33:34" ht="13.5" customHeight="1" x14ac:dyDescent="0.15"/>
    <row r="103" spans="33:34" ht="13.5" customHeight="1" x14ac:dyDescent="0.15"/>
    <row r="104" spans="33:34" ht="13.5" customHeight="1" x14ac:dyDescent="0.15">
      <c r="AG104" s="249"/>
      <c r="AH104" s="2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9"/>
    </row>
    <row r="117" spans="34:122" ht="13.5" customHeight="1" x14ac:dyDescent="0.15"/>
    <row r="118" spans="34:122" ht="13.5" customHeight="1" x14ac:dyDescent="0.15"/>
    <row r="119" spans="34:122" ht="13.5" customHeight="1" x14ac:dyDescent="0.15"/>
    <row r="120" spans="34:122" ht="13.5" customHeight="1" x14ac:dyDescent="0.15">
      <c r="AH120" s="249"/>
    </row>
    <row r="121" spans="34:122" ht="13.5" customHeight="1" x14ac:dyDescent="0.15">
      <c r="AH121" s="249"/>
    </row>
    <row r="122" spans="34:122" ht="13.5" customHeight="1" x14ac:dyDescent="0.15"/>
    <row r="123" spans="34:122" ht="13.5" customHeight="1" x14ac:dyDescent="0.15"/>
    <row r="124" spans="34:122" ht="13.5" customHeight="1" x14ac:dyDescent="0.15"/>
    <row r="125" spans="34:122" ht="13.5" customHeight="1" x14ac:dyDescent="0.15">
      <c r="DR125" s="249" t="s">
        <v>488</v>
      </c>
    </row>
  </sheetData>
  <phoneticPr fontId="2"/>
  <pageMargins left="0.70866141732283472" right="0.70866141732283472" top="0.55118110236220474" bottom="0.55118110236220474" header="0.31496062992125984" footer="0.31496062992125984"/>
  <pageSetup paperSize="8" scale="45" orientation="landscape" cellComments="asDisplayed"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8" customWidth="1"/>
    <col min="2" max="8" width="13.375" style="138" customWidth="1"/>
    <col min="9" max="16384" width="11.125" style="138"/>
  </cols>
  <sheetData>
    <row r="1" spans="1:8" x14ac:dyDescent="0.15">
      <c r="A1" s="132"/>
      <c r="B1" s="133"/>
      <c r="C1" s="134"/>
      <c r="D1" s="135"/>
      <c r="E1" s="136"/>
      <c r="F1" s="136"/>
      <c r="G1" s="136"/>
      <c r="H1" s="137"/>
    </row>
    <row r="2" spans="1:8" x14ac:dyDescent="0.15">
      <c r="A2" s="139"/>
      <c r="B2" s="140"/>
      <c r="C2" s="141"/>
      <c r="D2" s="142" t="s">
        <v>50</v>
      </c>
      <c r="E2" s="143"/>
      <c r="F2" s="144" t="s">
        <v>537</v>
      </c>
      <c r="G2" s="145"/>
      <c r="H2" s="146"/>
    </row>
    <row r="3" spans="1:8" x14ac:dyDescent="0.15">
      <c r="A3" s="142" t="s">
        <v>530</v>
      </c>
      <c r="B3" s="147"/>
      <c r="C3" s="148"/>
      <c r="D3" s="149">
        <v>70209</v>
      </c>
      <c r="E3" s="150"/>
      <c r="F3" s="151">
        <v>62383</v>
      </c>
      <c r="G3" s="152"/>
      <c r="H3" s="153"/>
    </row>
    <row r="4" spans="1:8" x14ac:dyDescent="0.15">
      <c r="A4" s="154"/>
      <c r="B4" s="155"/>
      <c r="C4" s="156"/>
      <c r="D4" s="157">
        <v>47345</v>
      </c>
      <c r="E4" s="158"/>
      <c r="F4" s="159">
        <v>35325</v>
      </c>
      <c r="G4" s="160"/>
      <c r="H4" s="161"/>
    </row>
    <row r="5" spans="1:8" x14ac:dyDescent="0.15">
      <c r="A5" s="142" t="s">
        <v>532</v>
      </c>
      <c r="B5" s="147"/>
      <c r="C5" s="148"/>
      <c r="D5" s="149">
        <v>119750</v>
      </c>
      <c r="E5" s="150"/>
      <c r="F5" s="151">
        <v>63812</v>
      </c>
      <c r="G5" s="152"/>
      <c r="H5" s="153"/>
    </row>
    <row r="6" spans="1:8" x14ac:dyDescent="0.15">
      <c r="A6" s="154"/>
      <c r="B6" s="155"/>
      <c r="C6" s="156"/>
      <c r="D6" s="157">
        <v>83180</v>
      </c>
      <c r="E6" s="158"/>
      <c r="F6" s="159">
        <v>33848</v>
      </c>
      <c r="G6" s="160"/>
      <c r="H6" s="161"/>
    </row>
    <row r="7" spans="1:8" x14ac:dyDescent="0.15">
      <c r="A7" s="142" t="s">
        <v>533</v>
      </c>
      <c r="B7" s="147"/>
      <c r="C7" s="148"/>
      <c r="D7" s="149">
        <v>83477</v>
      </c>
      <c r="E7" s="150"/>
      <c r="F7" s="151">
        <v>54225</v>
      </c>
      <c r="G7" s="152"/>
      <c r="H7" s="153"/>
    </row>
    <row r="8" spans="1:8" x14ac:dyDescent="0.15">
      <c r="A8" s="154"/>
      <c r="B8" s="155"/>
      <c r="C8" s="156"/>
      <c r="D8" s="157">
        <v>36185</v>
      </c>
      <c r="E8" s="158"/>
      <c r="F8" s="159">
        <v>27337</v>
      </c>
      <c r="G8" s="160"/>
      <c r="H8" s="161"/>
    </row>
    <row r="9" spans="1:8" x14ac:dyDescent="0.15">
      <c r="A9" s="142" t="s">
        <v>534</v>
      </c>
      <c r="B9" s="147"/>
      <c r="C9" s="148"/>
      <c r="D9" s="149">
        <v>64482</v>
      </c>
      <c r="E9" s="150"/>
      <c r="F9" s="151">
        <v>54016</v>
      </c>
      <c r="G9" s="152"/>
      <c r="H9" s="153"/>
    </row>
    <row r="10" spans="1:8" x14ac:dyDescent="0.15">
      <c r="A10" s="154"/>
      <c r="B10" s="155"/>
      <c r="C10" s="156"/>
      <c r="D10" s="157">
        <v>32722</v>
      </c>
      <c r="E10" s="158"/>
      <c r="F10" s="159">
        <v>28078</v>
      </c>
      <c r="G10" s="160"/>
      <c r="H10" s="161"/>
    </row>
    <row r="11" spans="1:8" x14ac:dyDescent="0.15">
      <c r="A11" s="142" t="s">
        <v>535</v>
      </c>
      <c r="B11" s="147"/>
      <c r="C11" s="148"/>
      <c r="D11" s="149">
        <v>70690</v>
      </c>
      <c r="E11" s="150"/>
      <c r="F11" s="151">
        <v>52786</v>
      </c>
      <c r="G11" s="152"/>
      <c r="H11" s="153"/>
    </row>
    <row r="12" spans="1:8" x14ac:dyDescent="0.15">
      <c r="A12" s="154"/>
      <c r="B12" s="155"/>
      <c r="C12" s="162"/>
      <c r="D12" s="157">
        <v>36388</v>
      </c>
      <c r="E12" s="158"/>
      <c r="F12" s="159">
        <v>28742</v>
      </c>
      <c r="G12" s="160"/>
      <c r="H12" s="161"/>
    </row>
    <row r="13" spans="1:8" x14ac:dyDescent="0.15">
      <c r="A13" s="142"/>
      <c r="B13" s="147"/>
      <c r="C13" s="148"/>
      <c r="D13" s="149">
        <v>81722</v>
      </c>
      <c r="E13" s="150"/>
      <c r="F13" s="151">
        <v>57444</v>
      </c>
      <c r="G13" s="163"/>
      <c r="H13" s="153"/>
    </row>
    <row r="14" spans="1:8" x14ac:dyDescent="0.15">
      <c r="A14" s="154"/>
      <c r="B14" s="155"/>
      <c r="C14" s="156"/>
      <c r="D14" s="157">
        <v>47164</v>
      </c>
      <c r="E14" s="158"/>
      <c r="F14" s="159">
        <v>30666</v>
      </c>
      <c r="G14" s="160"/>
      <c r="H14" s="161"/>
    </row>
    <row r="17" spans="1:11" x14ac:dyDescent="0.15">
      <c r="A17" s="138" t="s">
        <v>51</v>
      </c>
    </row>
    <row r="18" spans="1:11" x14ac:dyDescent="0.15">
      <c r="A18" s="164"/>
      <c r="B18" s="164" t="str">
        <f>実質収支比率等に係る経年分析!F$46</f>
        <v>R01</v>
      </c>
      <c r="C18" s="164" t="str">
        <f>実質収支比率等に係る経年分析!G$46</f>
        <v>R02</v>
      </c>
      <c r="D18" s="164" t="str">
        <f>実質収支比率等に係る経年分析!H$46</f>
        <v>R03</v>
      </c>
      <c r="E18" s="164" t="str">
        <f>実質収支比率等に係る経年分析!I$46</f>
        <v>R04</v>
      </c>
      <c r="F18" s="164" t="str">
        <f>実質収支比率等に係る経年分析!J$46</f>
        <v>R05</v>
      </c>
    </row>
    <row r="19" spans="1:11" x14ac:dyDescent="0.15">
      <c r="A19" s="164" t="s">
        <v>52</v>
      </c>
      <c r="B19" s="164">
        <f>ROUND(VALUE(SUBSTITUTE(実質収支比率等に係る経年分析!F$48,"▲","-")),2)</f>
        <v>8.2200000000000006</v>
      </c>
      <c r="C19" s="164">
        <f>ROUND(VALUE(SUBSTITUTE(実質収支比率等に係る経年分析!G$48,"▲","-")),2)</f>
        <v>8.34</v>
      </c>
      <c r="D19" s="164">
        <f>ROUND(VALUE(SUBSTITUTE(実質収支比率等に係る経年分析!H$48,"▲","-")),2)</f>
        <v>9.61</v>
      </c>
      <c r="E19" s="164">
        <f>ROUND(VALUE(SUBSTITUTE(実質収支比率等に係る経年分析!I$48,"▲","-")),2)</f>
        <v>8.02</v>
      </c>
      <c r="F19" s="164">
        <f>ROUND(VALUE(SUBSTITUTE(実質収支比率等に係る経年分析!J$48,"▲","-")),2)</f>
        <v>7.55</v>
      </c>
    </row>
    <row r="20" spans="1:11" x14ac:dyDescent="0.15">
      <c r="A20" s="164" t="s">
        <v>53</v>
      </c>
      <c r="B20" s="164">
        <f>ROUND(VALUE(SUBSTITUTE(実質収支比率等に係る経年分析!F$47,"▲","-")),2)</f>
        <v>6.53</v>
      </c>
      <c r="C20" s="164">
        <f>ROUND(VALUE(SUBSTITUTE(実質収支比率等に係る経年分析!G$47,"▲","-")),2)</f>
        <v>5.68</v>
      </c>
      <c r="D20" s="164">
        <f>ROUND(VALUE(SUBSTITUTE(実質収支比率等に係る経年分析!H$47,"▲","-")),2)</f>
        <v>6.01</v>
      </c>
      <c r="E20" s="164">
        <f>ROUND(VALUE(SUBSTITUTE(実質収支比率等に係る経年分析!I$47,"▲","-")),2)</f>
        <v>5.14</v>
      </c>
      <c r="F20" s="164">
        <f>ROUND(VALUE(SUBSTITUTE(実質収支比率等に係る経年分析!J$47,"▲","-")),2)</f>
        <v>5.75</v>
      </c>
    </row>
    <row r="21" spans="1:11" x14ac:dyDescent="0.15">
      <c r="A21" s="164" t="s">
        <v>54</v>
      </c>
      <c r="B21" s="164">
        <f>IF(ISNUMBER(VALUE(SUBSTITUTE(実質収支比率等に係る経年分析!F$49,"▲","-"))),ROUND(VALUE(SUBSTITUTE(実質収支比率等に係る経年分析!F$49,"▲","-")),2),NA())</f>
        <v>2.92</v>
      </c>
      <c r="C21" s="164">
        <f>IF(ISNUMBER(VALUE(SUBSTITUTE(実質収支比率等に係る経年分析!G$49,"▲","-"))),ROUND(VALUE(SUBSTITUTE(実質収支比率等に係る経年分析!G$49,"▲","-")),2),NA())</f>
        <v>-0.4</v>
      </c>
      <c r="D21" s="164">
        <f>IF(ISNUMBER(VALUE(SUBSTITUTE(実質収支比率等に係る経年分析!H$49,"▲","-"))),ROUND(VALUE(SUBSTITUTE(実質収支比率等に係る経年分析!H$49,"▲","-")),2),NA())</f>
        <v>4.07</v>
      </c>
      <c r="E21" s="164">
        <f>IF(ISNUMBER(VALUE(SUBSTITUTE(実質収支比率等に係る経年分析!I$49,"▲","-"))),ROUND(VALUE(SUBSTITUTE(実質収支比率等に係る経年分析!I$49,"▲","-")),2),NA())</f>
        <v>-1.1100000000000001</v>
      </c>
      <c r="F21" s="164">
        <f>IF(ISNUMBER(VALUE(SUBSTITUTE(実質収支比率等に係る経年分析!J$49,"▲","-"))),ROUND(VALUE(SUBSTITUTE(実質収支比率等に係る経年分析!J$49,"▲","-")),2),NA())</f>
        <v>0.27</v>
      </c>
    </row>
    <row r="24" spans="1:11" x14ac:dyDescent="0.15">
      <c r="A24" s="138" t="s">
        <v>55</v>
      </c>
    </row>
    <row r="25" spans="1:11" x14ac:dyDescent="0.15">
      <c r="A25" s="165"/>
      <c r="B25" s="165" t="str">
        <f>連結実質赤字比率に係る赤字・黒字の構成分析!F$33</f>
        <v>R01</v>
      </c>
      <c r="C25" s="165"/>
      <c r="D25" s="165" t="str">
        <f>連結実質赤字比率に係る赤字・黒字の構成分析!G$33</f>
        <v>R02</v>
      </c>
      <c r="E25" s="165"/>
      <c r="F25" s="165" t="str">
        <f>連結実質赤字比率に係る赤字・黒字の構成分析!H$33</f>
        <v>R03</v>
      </c>
      <c r="G25" s="165"/>
      <c r="H25" s="165" t="str">
        <f>連結実質赤字比率に係る赤字・黒字の構成分析!I$33</f>
        <v>R04</v>
      </c>
      <c r="I25" s="165"/>
      <c r="J25" s="165" t="str">
        <f>連結実質赤字比率に係る赤字・黒字の構成分析!J$33</f>
        <v>R05</v>
      </c>
      <c r="K25" s="165"/>
    </row>
    <row r="26" spans="1:11" x14ac:dyDescent="0.15">
      <c r="A26" s="165"/>
      <c r="B26" s="165" t="s">
        <v>56</v>
      </c>
      <c r="C26" s="165" t="s">
        <v>57</v>
      </c>
      <c r="D26" s="165" t="s">
        <v>56</v>
      </c>
      <c r="E26" s="165" t="s">
        <v>57</v>
      </c>
      <c r="F26" s="165" t="s">
        <v>56</v>
      </c>
      <c r="G26" s="165" t="s">
        <v>57</v>
      </c>
      <c r="H26" s="165" t="s">
        <v>56</v>
      </c>
      <c r="I26" s="165" t="s">
        <v>57</v>
      </c>
      <c r="J26" s="165" t="s">
        <v>56</v>
      </c>
      <c r="K26" s="165" t="s">
        <v>57</v>
      </c>
    </row>
    <row r="27" spans="1:11" x14ac:dyDescent="0.15">
      <c r="A27" s="165" t="str">
        <f>IF(連結実質赤字比率に係る赤字・黒字の構成分析!C$43="",NA(),連結実質赤字比率に係る赤字・黒字の構成分析!C$43)</f>
        <v>その他会計（黒字）</v>
      </c>
      <c r="B27" s="165" t="e">
        <f>IF(ROUND(VALUE(SUBSTITUTE(連結実質赤字比率に係る赤字・黒字の構成分析!F$43,"▲", "-")), 2) &lt; 0, ABS(ROUND(VALUE(SUBSTITUTE(連結実質赤字比率に係る赤字・黒字の構成分析!F$43,"▲", "-")), 2)), NA())</f>
        <v>#N/A</v>
      </c>
      <c r="C27" s="165">
        <f>IF(ROUND(VALUE(SUBSTITUTE(連結実質赤字比率に係る赤字・黒字の構成分析!F$43,"▲", "-")), 2) &gt;= 0, ABS(ROUND(VALUE(SUBSTITUTE(連結実質赤字比率に係る赤字・黒字の構成分析!F$43,"▲", "-")), 2)), NA())</f>
        <v>0.06</v>
      </c>
      <c r="D27" s="165" t="e">
        <f>IF(ROUND(VALUE(SUBSTITUTE(連結実質赤字比率に係る赤字・黒字の構成分析!G$43,"▲", "-")), 2) &lt; 0, ABS(ROUND(VALUE(SUBSTITUTE(連結実質赤字比率に係る赤字・黒字の構成分析!G$43,"▲", "-")), 2)), NA())</f>
        <v>#N/A</v>
      </c>
      <c r="E27" s="165">
        <f>IF(ROUND(VALUE(SUBSTITUTE(連結実質赤字比率に係る赤字・黒字の構成分析!G$43,"▲", "-")), 2) &gt;= 0, ABS(ROUND(VALUE(SUBSTITUTE(連結実質赤字比率に係る赤字・黒字の構成分析!G$43,"▲", "-")), 2)), NA())</f>
        <v>0.06</v>
      </c>
      <c r="F27" s="165" t="e">
        <f>IF(ROUND(VALUE(SUBSTITUTE(連結実質赤字比率に係る赤字・黒字の構成分析!H$43,"▲", "-")), 2) &lt; 0, ABS(ROUND(VALUE(SUBSTITUTE(連結実質赤字比率に係る赤字・黒字の構成分析!H$43,"▲", "-")), 2)), NA())</f>
        <v>#N/A</v>
      </c>
      <c r="G27" s="165">
        <f>IF(ROUND(VALUE(SUBSTITUTE(連結実質赤字比率に係る赤字・黒字の構成分析!H$43,"▲", "-")), 2) &gt;= 0, ABS(ROUND(VALUE(SUBSTITUTE(連結実質赤字比率に係る赤字・黒字の構成分析!H$43,"▲", "-")), 2)), NA())</f>
        <v>0.05</v>
      </c>
      <c r="H27" s="165" t="e">
        <f>IF(ROUND(VALUE(SUBSTITUTE(連結実質赤字比率に係る赤字・黒字の構成分析!I$43,"▲", "-")), 2) &lt; 0, ABS(ROUND(VALUE(SUBSTITUTE(連結実質赤字比率に係る赤字・黒字の構成分析!I$43,"▲", "-")), 2)), NA())</f>
        <v>#N/A</v>
      </c>
      <c r="I27" s="165">
        <f>IF(ROUND(VALUE(SUBSTITUTE(連結実質赤字比率に係る赤字・黒字の構成分析!I$43,"▲", "-")), 2) &gt;= 0, ABS(ROUND(VALUE(SUBSTITUTE(連結実質赤字比率に係る赤字・黒字の構成分析!I$43,"▲", "-")), 2)), NA())</f>
        <v>0.06</v>
      </c>
      <c r="J27" s="165" t="e">
        <f>IF(ROUND(VALUE(SUBSTITUTE(連結実質赤字比率に係る赤字・黒字の構成分析!J$43,"▲", "-")), 2) &lt; 0, ABS(ROUND(VALUE(SUBSTITUTE(連結実質赤字比率に係る赤字・黒字の構成分析!J$43,"▲", "-")), 2)), NA())</f>
        <v>#N/A</v>
      </c>
      <c r="K27" s="165">
        <f>IF(ROUND(VALUE(SUBSTITUTE(連結実質赤字比率に係る赤字・黒字の構成分析!J$43,"▲", "-")), 2) &gt;= 0, ABS(ROUND(VALUE(SUBSTITUTE(連結実質赤字比率に係る赤字・黒字の構成分析!J$43,"▲", "-")), 2)), NA())</f>
        <v>7.0000000000000007E-2</v>
      </c>
    </row>
    <row r="28" spans="1:11" x14ac:dyDescent="0.15">
      <c r="A28" s="165" t="str">
        <f>IF(連結実質赤字比率に係る赤字・黒字の構成分析!C$42="",NA(),連結実質赤字比率に係る赤字・黒字の構成分析!C$42)</f>
        <v>その他会計（赤字）</v>
      </c>
      <c r="B28" s="165" t="e">
        <f>IF(ROUND(VALUE(SUBSTITUTE(連結実質赤字比率に係る赤字・黒字の構成分析!F$42,"▲", "-")), 2) &lt; 0, ABS(ROUND(VALUE(SUBSTITUTE(連結実質赤字比率に係る赤字・黒字の構成分析!F$42,"▲", "-")), 2)), NA())</f>
        <v>#VALUE!</v>
      </c>
      <c r="C28" s="165" t="e">
        <f>IF(ROUND(VALUE(SUBSTITUTE(連結実質赤字比率に係る赤字・黒字の構成分析!F$42,"▲", "-")), 2) &gt;= 0, ABS(ROUND(VALUE(SUBSTITUTE(連結実質赤字比率に係る赤字・黒字の構成分析!F$42,"▲", "-")), 2)), NA())</f>
        <v>#VALUE!</v>
      </c>
      <c r="D28" s="165" t="e">
        <f>IF(ROUND(VALUE(SUBSTITUTE(連結実質赤字比率に係る赤字・黒字の構成分析!G$42,"▲", "-")), 2) &lt; 0, ABS(ROUND(VALUE(SUBSTITUTE(連結実質赤字比率に係る赤字・黒字の構成分析!G$42,"▲", "-")), 2)), NA())</f>
        <v>#VALUE!</v>
      </c>
      <c r="E28" s="165" t="e">
        <f>IF(ROUND(VALUE(SUBSTITUTE(連結実質赤字比率に係る赤字・黒字の構成分析!G$42,"▲", "-")), 2) &gt;= 0, ABS(ROUND(VALUE(SUBSTITUTE(連結実質赤字比率に係る赤字・黒字の構成分析!G$42,"▲", "-")), 2)), NA())</f>
        <v>#VALUE!</v>
      </c>
      <c r="F28" s="165" t="e">
        <f>IF(ROUND(VALUE(SUBSTITUTE(連結実質赤字比率に係る赤字・黒字の構成分析!H$42,"▲", "-")), 2) &lt; 0, ABS(ROUND(VALUE(SUBSTITUTE(連結実質赤字比率に係る赤字・黒字の構成分析!H$42,"▲", "-")), 2)), NA())</f>
        <v>#VALUE!</v>
      </c>
      <c r="G28" s="165" t="e">
        <f>IF(ROUND(VALUE(SUBSTITUTE(連結実質赤字比率に係る赤字・黒字の構成分析!H$42,"▲", "-")), 2) &gt;= 0, ABS(ROUND(VALUE(SUBSTITUTE(連結実質赤字比率に係る赤字・黒字の構成分析!H$42,"▲", "-")), 2)), NA())</f>
        <v>#VALUE!</v>
      </c>
      <c r="H28" s="165" t="e">
        <f>IF(ROUND(VALUE(SUBSTITUTE(連結実質赤字比率に係る赤字・黒字の構成分析!I$42,"▲", "-")), 2) &lt; 0, ABS(ROUND(VALUE(SUBSTITUTE(連結実質赤字比率に係る赤字・黒字の構成分析!I$42,"▲", "-")), 2)), NA())</f>
        <v>#VALUE!</v>
      </c>
      <c r="I28" s="165" t="e">
        <f>IF(ROUND(VALUE(SUBSTITUTE(連結実質赤字比率に係る赤字・黒字の構成分析!I$42,"▲", "-")), 2) &gt;= 0, ABS(ROUND(VALUE(SUBSTITUTE(連結実質赤字比率に係る赤字・黒字の構成分析!I$42,"▲", "-")), 2)), NA())</f>
        <v>#VALUE!</v>
      </c>
      <c r="J28" s="165" t="e">
        <f>IF(ROUND(VALUE(SUBSTITUTE(連結実質赤字比率に係る赤字・黒字の構成分析!J$42,"▲", "-")), 2) &lt; 0, ABS(ROUND(VALUE(SUBSTITUTE(連結実質赤字比率に係る赤字・黒字の構成分析!J$42,"▲", "-")), 2)), NA())</f>
        <v>#VALUE!</v>
      </c>
      <c r="K28" s="165" t="e">
        <f>IF(ROUND(VALUE(SUBSTITUTE(連結実質赤字比率に係る赤字・黒字の構成分析!J$42,"▲", "-")), 2) &gt;= 0, ABS(ROUND(VALUE(SUBSTITUTE(連結実質赤字比率に係る赤字・黒字の構成分析!J$42,"▲", "-")), 2)), NA())</f>
        <v>#VALUE!</v>
      </c>
    </row>
    <row r="29" spans="1:11" x14ac:dyDescent="0.15">
      <c r="A29" s="165" t="str">
        <f>IF(連結実質赤字比率に係る赤字・黒字の構成分析!C$41="",NA(),連結実質赤字比率に係る赤字・黒字の構成分析!C$41)</f>
        <v>大館市下水道事業会計</v>
      </c>
      <c r="B29" s="165" t="e">
        <f>IF(ROUND(VALUE(SUBSTITUTE(連結実質赤字比率に係る赤字・黒字の構成分析!F$41,"▲", "-")), 2) &lt; 0, ABS(ROUND(VALUE(SUBSTITUTE(連結実質赤字比率に係る赤字・黒字の構成分析!F$41,"▲", "-")), 2)), NA())</f>
        <v>#N/A</v>
      </c>
      <c r="C29" s="165">
        <f>IF(ROUND(VALUE(SUBSTITUTE(連結実質赤字比率に係る赤字・黒字の構成分析!F$41,"▲", "-")), 2) &gt;= 0, ABS(ROUND(VALUE(SUBSTITUTE(連結実質赤字比率に係る赤字・黒字の構成分析!F$41,"▲", "-")), 2)), NA())</f>
        <v>1.01</v>
      </c>
      <c r="D29" s="165" t="e">
        <f>IF(ROUND(VALUE(SUBSTITUTE(連結実質赤字比率に係る赤字・黒字の構成分析!G$41,"▲", "-")), 2) &lt; 0, ABS(ROUND(VALUE(SUBSTITUTE(連結実質赤字比率に係る赤字・黒字の構成分析!G$41,"▲", "-")), 2)), NA())</f>
        <v>#N/A</v>
      </c>
      <c r="E29" s="165">
        <f>IF(ROUND(VALUE(SUBSTITUTE(連結実質赤字比率に係る赤字・黒字の構成分析!G$41,"▲", "-")), 2) &gt;= 0, ABS(ROUND(VALUE(SUBSTITUTE(連結実質赤字比率に係る赤字・黒字の構成分析!G$41,"▲", "-")), 2)), NA())</f>
        <v>0.65</v>
      </c>
      <c r="F29" s="165" t="e">
        <f>IF(ROUND(VALUE(SUBSTITUTE(連結実質赤字比率に係る赤字・黒字の構成分析!H$41,"▲", "-")), 2) &lt; 0, ABS(ROUND(VALUE(SUBSTITUTE(連結実質赤字比率に係る赤字・黒字の構成分析!H$41,"▲", "-")), 2)), NA())</f>
        <v>#N/A</v>
      </c>
      <c r="G29" s="165">
        <f>IF(ROUND(VALUE(SUBSTITUTE(連結実質赤字比率に係る赤字・黒字の構成分析!H$41,"▲", "-")), 2) &gt;= 0, ABS(ROUND(VALUE(SUBSTITUTE(連結実質赤字比率に係る赤字・黒字の構成分析!H$41,"▲", "-")), 2)), NA())</f>
        <v>0.36</v>
      </c>
      <c r="H29" s="165" t="e">
        <f>IF(ROUND(VALUE(SUBSTITUTE(連結実質赤字比率に係る赤字・黒字の構成分析!I$41,"▲", "-")), 2) &lt; 0, ABS(ROUND(VALUE(SUBSTITUTE(連結実質赤字比率に係る赤字・黒字の構成分析!I$41,"▲", "-")), 2)), NA())</f>
        <v>#N/A</v>
      </c>
      <c r="I29" s="165">
        <f>IF(ROUND(VALUE(SUBSTITUTE(連結実質赤字比率に係る赤字・黒字の構成分析!I$41,"▲", "-")), 2) &gt;= 0, ABS(ROUND(VALUE(SUBSTITUTE(連結実質赤字比率に係る赤字・黒字の構成分析!I$41,"▲", "-")), 2)), NA())</f>
        <v>0.46</v>
      </c>
      <c r="J29" s="165" t="e">
        <f>IF(ROUND(VALUE(SUBSTITUTE(連結実質赤字比率に係る赤字・黒字の構成分析!J$41,"▲", "-")), 2) &lt; 0, ABS(ROUND(VALUE(SUBSTITUTE(連結実質赤字比率に係る赤字・黒字の構成分析!J$41,"▲", "-")), 2)), NA())</f>
        <v>#N/A</v>
      </c>
      <c r="K29" s="165">
        <f>IF(ROUND(VALUE(SUBSTITUTE(連結実質赤字比率に係る赤字・黒字の構成分析!J$41,"▲", "-")), 2) &gt;= 0, ABS(ROUND(VALUE(SUBSTITUTE(連結実質赤字比率に係る赤字・黒字の構成分析!J$41,"▲", "-")), 2)), NA())</f>
        <v>0.04</v>
      </c>
    </row>
    <row r="30" spans="1:11" x14ac:dyDescent="0.15">
      <c r="A30" s="165" t="str">
        <f>IF(連結実質赤字比率に係る赤字・黒字の構成分析!C$40="",NA(),連結実質赤字比率に係る赤字・黒字の構成分析!C$40)</f>
        <v>大館市休日夜間急患センター特別会計</v>
      </c>
      <c r="B30" s="165" t="e">
        <f>IF(ROUND(VALUE(SUBSTITUTE(連結実質赤字比率に係る赤字・黒字の構成分析!F$40,"▲", "-")), 2) &lt; 0, ABS(ROUND(VALUE(SUBSTITUTE(連結実質赤字比率に係る赤字・黒字の構成分析!F$40,"▲", "-")), 2)), NA())</f>
        <v>#N/A</v>
      </c>
      <c r="C30" s="165">
        <f>IF(ROUND(VALUE(SUBSTITUTE(連結実質赤字比率に係る赤字・黒字の構成分析!F$40,"▲", "-")), 2) &gt;= 0, ABS(ROUND(VALUE(SUBSTITUTE(連結実質赤字比率に係る赤字・黒字の構成分析!F$40,"▲", "-")), 2)), NA())</f>
        <v>0.02</v>
      </c>
      <c r="D30" s="165" t="e">
        <f>IF(ROUND(VALUE(SUBSTITUTE(連結実質赤字比率に係る赤字・黒字の構成分析!G$40,"▲", "-")), 2) &lt; 0, ABS(ROUND(VALUE(SUBSTITUTE(連結実質赤字比率に係る赤字・黒字の構成分析!G$40,"▲", "-")), 2)), NA())</f>
        <v>#N/A</v>
      </c>
      <c r="E30" s="165">
        <f>IF(ROUND(VALUE(SUBSTITUTE(連結実質赤字比率に係る赤字・黒字の構成分析!G$40,"▲", "-")), 2) &gt;= 0, ABS(ROUND(VALUE(SUBSTITUTE(連結実質赤字比率に係る赤字・黒字の構成分析!G$40,"▲", "-")), 2)), NA())</f>
        <v>0.01</v>
      </c>
      <c r="F30" s="165" t="e">
        <f>IF(ROUND(VALUE(SUBSTITUTE(連結実質赤字比率に係る赤字・黒字の構成分析!H$40,"▲", "-")), 2) &lt; 0, ABS(ROUND(VALUE(SUBSTITUTE(連結実質赤字比率に係る赤字・黒字の構成分析!H$40,"▲", "-")), 2)), NA())</f>
        <v>#N/A</v>
      </c>
      <c r="G30" s="165">
        <f>IF(ROUND(VALUE(SUBSTITUTE(連結実質赤字比率に係る赤字・黒字の構成分析!H$40,"▲", "-")), 2) &gt;= 0, ABS(ROUND(VALUE(SUBSTITUTE(連結実質赤字比率に係る赤字・黒字の構成分析!H$40,"▲", "-")), 2)), NA())</f>
        <v>0</v>
      </c>
      <c r="H30" s="165" t="e">
        <f>IF(ROUND(VALUE(SUBSTITUTE(連結実質赤字比率に係る赤字・黒字の構成分析!I$40,"▲", "-")), 2) &lt; 0, ABS(ROUND(VALUE(SUBSTITUTE(連結実質赤字比率に係る赤字・黒字の構成分析!I$40,"▲", "-")), 2)), NA())</f>
        <v>#N/A</v>
      </c>
      <c r="I30" s="165">
        <f>IF(ROUND(VALUE(SUBSTITUTE(連結実質赤字比率に係る赤字・黒字の構成分析!I$40,"▲", "-")), 2) &gt;= 0, ABS(ROUND(VALUE(SUBSTITUTE(連結実質赤字比率に係る赤字・黒字の構成分析!I$40,"▲", "-")), 2)), NA())</f>
        <v>0.02</v>
      </c>
      <c r="J30" s="165" t="e">
        <f>IF(ROUND(VALUE(SUBSTITUTE(連結実質赤字比率に係る赤字・黒字の構成分析!J$40,"▲", "-")), 2) &lt; 0, ABS(ROUND(VALUE(SUBSTITUTE(連結実質赤字比率に係る赤字・黒字の構成分析!J$40,"▲", "-")), 2)), NA())</f>
        <v>#N/A</v>
      </c>
      <c r="K30" s="165">
        <f>IF(ROUND(VALUE(SUBSTITUTE(連結実質赤字比率に係る赤字・黒字の構成分析!J$40,"▲", "-")), 2) &gt;= 0, ABS(ROUND(VALUE(SUBSTITUTE(連結実質赤字比率に係る赤字・黒字の構成分析!J$40,"▲", "-")), 2)), NA())</f>
        <v>7.0000000000000007E-2</v>
      </c>
    </row>
    <row r="31" spans="1:11" x14ac:dyDescent="0.15">
      <c r="A31" s="165" t="str">
        <f>IF(連結実質赤字比率に係る赤字・黒字の構成分析!C$39="",NA(),連結実質赤字比率に係る赤字・黒字の構成分析!C$39)</f>
        <v>大館市国民健康保険特別会計</v>
      </c>
      <c r="B31" s="165" t="e">
        <f>IF(ROUND(VALUE(SUBSTITUTE(連結実質赤字比率に係る赤字・黒字の構成分析!F$39,"▲", "-")), 2) &lt; 0, ABS(ROUND(VALUE(SUBSTITUTE(連結実質赤字比率に係る赤字・黒字の構成分析!F$39,"▲", "-")), 2)), NA())</f>
        <v>#N/A</v>
      </c>
      <c r="C31" s="165">
        <f>IF(ROUND(VALUE(SUBSTITUTE(連結実質赤字比率に係る赤字・黒字の構成分析!F$39,"▲", "-")), 2) &gt;= 0, ABS(ROUND(VALUE(SUBSTITUTE(連結実質赤字比率に係る赤字・黒字の構成分析!F$39,"▲", "-")), 2)), NA())</f>
        <v>0.88</v>
      </c>
      <c r="D31" s="165" t="e">
        <f>IF(ROUND(VALUE(SUBSTITUTE(連結実質赤字比率に係る赤字・黒字の構成分析!G$39,"▲", "-")), 2) &lt; 0, ABS(ROUND(VALUE(SUBSTITUTE(連結実質赤字比率に係る赤字・黒字の構成分析!G$39,"▲", "-")), 2)), NA())</f>
        <v>#N/A</v>
      </c>
      <c r="E31" s="165">
        <f>IF(ROUND(VALUE(SUBSTITUTE(連結実質赤字比率に係る赤字・黒字の構成分析!G$39,"▲", "-")), 2) &gt;= 0, ABS(ROUND(VALUE(SUBSTITUTE(連結実質赤字比率に係る赤字・黒字の構成分析!G$39,"▲", "-")), 2)), NA())</f>
        <v>0.68</v>
      </c>
      <c r="F31" s="165" t="e">
        <f>IF(ROUND(VALUE(SUBSTITUTE(連結実質赤字比率に係る赤字・黒字の構成分析!H$39,"▲", "-")), 2) &lt; 0, ABS(ROUND(VALUE(SUBSTITUTE(連結実質赤字比率に係る赤字・黒字の構成分析!H$39,"▲", "-")), 2)), NA())</f>
        <v>#N/A</v>
      </c>
      <c r="G31" s="165">
        <f>IF(ROUND(VALUE(SUBSTITUTE(連結実質赤字比率に係る赤字・黒字の構成分析!H$39,"▲", "-")), 2) &gt;= 0, ABS(ROUND(VALUE(SUBSTITUTE(連結実質赤字比率に係る赤字・黒字の構成分析!H$39,"▲", "-")), 2)), NA())</f>
        <v>1.1599999999999999</v>
      </c>
      <c r="H31" s="165" t="e">
        <f>IF(ROUND(VALUE(SUBSTITUTE(連結実質赤字比率に係る赤字・黒字の構成分析!I$39,"▲", "-")), 2) &lt; 0, ABS(ROUND(VALUE(SUBSTITUTE(連結実質赤字比率に係る赤字・黒字の構成分析!I$39,"▲", "-")), 2)), NA())</f>
        <v>#N/A</v>
      </c>
      <c r="I31" s="165">
        <f>IF(ROUND(VALUE(SUBSTITUTE(連結実質赤字比率に係る赤字・黒字の構成分析!I$39,"▲", "-")), 2) &gt;= 0, ABS(ROUND(VALUE(SUBSTITUTE(連結実質赤字比率に係る赤字・黒字の構成分析!I$39,"▲", "-")), 2)), NA())</f>
        <v>0.64</v>
      </c>
      <c r="J31" s="165" t="e">
        <f>IF(ROUND(VALUE(SUBSTITUTE(連結実質赤字比率に係る赤字・黒字の構成分析!J$39,"▲", "-")), 2) &lt; 0, ABS(ROUND(VALUE(SUBSTITUTE(連結実質赤字比率に係る赤字・黒字の構成分析!J$39,"▲", "-")), 2)), NA())</f>
        <v>#N/A</v>
      </c>
      <c r="K31" s="165">
        <f>IF(ROUND(VALUE(SUBSTITUTE(連結実質赤字比率に係る赤字・黒字の構成分析!J$39,"▲", "-")), 2) &gt;= 0, ABS(ROUND(VALUE(SUBSTITUTE(連結実質赤字比率に係る赤字・黒字の構成分析!J$39,"▲", "-")), 2)), NA())</f>
        <v>0.66</v>
      </c>
    </row>
    <row r="32" spans="1:11" x14ac:dyDescent="0.15">
      <c r="A32" s="165" t="str">
        <f>IF(連結実質赤字比率に係る赤字・黒字の構成分析!C$38="",NA(),連結実質赤字比率に係る赤字・黒字の構成分析!C$38)</f>
        <v>大館市工業用水道事業会計</v>
      </c>
      <c r="B32" s="165" t="e">
        <f>IF(ROUND(VALUE(SUBSTITUTE(連結実質赤字比率に係る赤字・黒字の構成分析!F$38,"▲", "-")), 2) &lt; 0, ABS(ROUND(VALUE(SUBSTITUTE(連結実質赤字比率に係る赤字・黒字の構成分析!F$38,"▲", "-")), 2)), NA())</f>
        <v>#N/A</v>
      </c>
      <c r="C32" s="165">
        <f>IF(ROUND(VALUE(SUBSTITUTE(連結実質赤字比率に係る赤字・黒字の構成分析!F$38,"▲", "-")), 2) &gt;= 0, ABS(ROUND(VALUE(SUBSTITUTE(連結実質赤字比率に係る赤字・黒字の構成分析!F$38,"▲", "-")), 2)), NA())</f>
        <v>0.63</v>
      </c>
      <c r="D32" s="165" t="e">
        <f>IF(ROUND(VALUE(SUBSTITUTE(連結実質赤字比率に係る赤字・黒字の構成分析!G$38,"▲", "-")), 2) &lt; 0, ABS(ROUND(VALUE(SUBSTITUTE(連結実質赤字比率に係る赤字・黒字の構成分析!G$38,"▲", "-")), 2)), NA())</f>
        <v>#N/A</v>
      </c>
      <c r="E32" s="165">
        <f>IF(ROUND(VALUE(SUBSTITUTE(連結実質赤字比率に係る赤字・黒字の構成分析!G$38,"▲", "-")), 2) &gt;= 0, ABS(ROUND(VALUE(SUBSTITUTE(連結実質赤字比率に係る赤字・黒字の構成分析!G$38,"▲", "-")), 2)), NA())</f>
        <v>0.71</v>
      </c>
      <c r="F32" s="165" t="e">
        <f>IF(ROUND(VALUE(SUBSTITUTE(連結実質赤字比率に係る赤字・黒字の構成分析!H$38,"▲", "-")), 2) &lt; 0, ABS(ROUND(VALUE(SUBSTITUTE(連結実質赤字比率に係る赤字・黒字の構成分析!H$38,"▲", "-")), 2)), NA())</f>
        <v>#N/A</v>
      </c>
      <c r="G32" s="165">
        <f>IF(ROUND(VALUE(SUBSTITUTE(連結実質赤字比率に係る赤字・黒字の構成分析!H$38,"▲", "-")), 2) &gt;= 0, ABS(ROUND(VALUE(SUBSTITUTE(連結実質赤字比率に係る赤字・黒字の構成分析!H$38,"▲", "-")), 2)), NA())</f>
        <v>0.79</v>
      </c>
      <c r="H32" s="165" t="e">
        <f>IF(ROUND(VALUE(SUBSTITUTE(連結実質赤字比率に係る赤字・黒字の構成分析!I$38,"▲", "-")), 2) &lt; 0, ABS(ROUND(VALUE(SUBSTITUTE(連結実質赤字比率に係る赤字・黒字の構成分析!I$38,"▲", "-")), 2)), NA())</f>
        <v>#N/A</v>
      </c>
      <c r="I32" s="165">
        <f>IF(ROUND(VALUE(SUBSTITUTE(連結実質赤字比率に係る赤字・黒字の構成分析!I$38,"▲", "-")), 2) &gt;= 0, ABS(ROUND(VALUE(SUBSTITUTE(連結実質赤字比率に係る赤字・黒字の構成分析!I$38,"▲", "-")), 2)), NA())</f>
        <v>0.79</v>
      </c>
      <c r="J32" s="165" t="e">
        <f>IF(ROUND(VALUE(SUBSTITUTE(連結実質赤字比率に係る赤字・黒字の構成分析!J$38,"▲", "-")), 2) &lt; 0, ABS(ROUND(VALUE(SUBSTITUTE(連結実質赤字比率に係る赤字・黒字の構成分析!J$38,"▲", "-")), 2)), NA())</f>
        <v>#N/A</v>
      </c>
      <c r="K32" s="165">
        <f>IF(ROUND(VALUE(SUBSTITUTE(連結実質赤字比率に係る赤字・黒字の構成分析!J$38,"▲", "-")), 2) &gt;= 0, ABS(ROUND(VALUE(SUBSTITUTE(連結実質赤字比率に係る赤字・黒字の構成分析!J$38,"▲", "-")), 2)), NA())</f>
        <v>0.71</v>
      </c>
    </row>
    <row r="33" spans="1:16" x14ac:dyDescent="0.15">
      <c r="A33" s="165" t="str">
        <f>IF(連結実質赤字比率に係る赤字・黒字の構成分析!C$37="",NA(),連結実質赤字比率に係る赤字・黒字の構成分析!C$37)</f>
        <v>大館市介護保険特別会計</v>
      </c>
      <c r="B33" s="165" t="e">
        <f>IF(ROUND(VALUE(SUBSTITUTE(連結実質赤字比率に係る赤字・黒字の構成分析!F$37,"▲", "-")), 2) &lt; 0, ABS(ROUND(VALUE(SUBSTITUTE(連結実質赤字比率に係る赤字・黒字の構成分析!F$37,"▲", "-")), 2)), NA())</f>
        <v>#N/A</v>
      </c>
      <c r="C33" s="165">
        <f>IF(ROUND(VALUE(SUBSTITUTE(連結実質赤字比率に係る赤字・黒字の構成分析!F$37,"▲", "-")), 2) &gt;= 0, ABS(ROUND(VALUE(SUBSTITUTE(連結実質赤字比率に係る赤字・黒字の構成分析!F$37,"▲", "-")), 2)), NA())</f>
        <v>1.57</v>
      </c>
      <c r="D33" s="165" t="e">
        <f>IF(ROUND(VALUE(SUBSTITUTE(連結実質赤字比率に係る赤字・黒字の構成分析!G$37,"▲", "-")), 2) &lt; 0, ABS(ROUND(VALUE(SUBSTITUTE(連結実質赤字比率に係る赤字・黒字の構成分析!G$37,"▲", "-")), 2)), NA())</f>
        <v>#N/A</v>
      </c>
      <c r="E33" s="165">
        <f>IF(ROUND(VALUE(SUBSTITUTE(連結実質赤字比率に係る赤字・黒字の構成分析!G$37,"▲", "-")), 2) &gt;= 0, ABS(ROUND(VALUE(SUBSTITUTE(連結実質赤字比率に係る赤字・黒字の構成分析!G$37,"▲", "-")), 2)), NA())</f>
        <v>1.48</v>
      </c>
      <c r="F33" s="165" t="e">
        <f>IF(ROUND(VALUE(SUBSTITUTE(連結実質赤字比率に係る赤字・黒字の構成分析!H$37,"▲", "-")), 2) &lt; 0, ABS(ROUND(VALUE(SUBSTITUTE(連結実質赤字比率に係る赤字・黒字の構成分析!H$37,"▲", "-")), 2)), NA())</f>
        <v>#N/A</v>
      </c>
      <c r="G33" s="165">
        <f>IF(ROUND(VALUE(SUBSTITUTE(連結実質赤字比率に係る赤字・黒字の構成分析!H$37,"▲", "-")), 2) &gt;= 0, ABS(ROUND(VALUE(SUBSTITUTE(連結実質赤字比率に係る赤字・黒字の構成分析!H$37,"▲", "-")), 2)), NA())</f>
        <v>1.98</v>
      </c>
      <c r="H33" s="165" t="e">
        <f>IF(ROUND(VALUE(SUBSTITUTE(連結実質赤字比率に係る赤字・黒字の構成分析!I$37,"▲", "-")), 2) &lt; 0, ABS(ROUND(VALUE(SUBSTITUTE(連結実質赤字比率に係る赤字・黒字の構成分析!I$37,"▲", "-")), 2)), NA())</f>
        <v>#N/A</v>
      </c>
      <c r="I33" s="165">
        <f>IF(ROUND(VALUE(SUBSTITUTE(連結実質赤字比率に係る赤字・黒字の構成分析!I$37,"▲", "-")), 2) &gt;= 0, ABS(ROUND(VALUE(SUBSTITUTE(連結実質赤字比率に係る赤字・黒字の構成分析!I$37,"▲", "-")), 2)), NA())</f>
        <v>1.88</v>
      </c>
      <c r="J33" s="165" t="e">
        <f>IF(ROUND(VALUE(SUBSTITUTE(連結実質赤字比率に係る赤字・黒字の構成分析!J$37,"▲", "-")), 2) &lt; 0, ABS(ROUND(VALUE(SUBSTITUTE(連結実質赤字比率に係る赤字・黒字の構成分析!J$37,"▲", "-")), 2)), NA())</f>
        <v>#N/A</v>
      </c>
      <c r="K33" s="165">
        <f>IF(ROUND(VALUE(SUBSTITUTE(連結実質赤字比率に係る赤字・黒字の構成分析!J$37,"▲", "-")), 2) &gt;= 0, ABS(ROUND(VALUE(SUBSTITUTE(連結実質赤字比率に係る赤字・黒字の構成分析!J$37,"▲", "-")), 2)), NA())</f>
        <v>1.44</v>
      </c>
    </row>
    <row r="34" spans="1:16" x14ac:dyDescent="0.15">
      <c r="A34" s="165" t="str">
        <f>IF(連結実質赤字比率に係る赤字・黒字の構成分析!C$36="",NA(),連結実質赤字比率に係る赤字・黒字の構成分析!C$36)</f>
        <v>一般会計</v>
      </c>
      <c r="B34" s="165" t="e">
        <f>IF(ROUND(VALUE(SUBSTITUTE(連結実質赤字比率に係る赤字・黒字の構成分析!F$36,"▲", "-")), 2) &lt; 0, ABS(ROUND(VALUE(SUBSTITUTE(連結実質赤字比率に係る赤字・黒字の構成分析!F$36,"▲", "-")), 2)), NA())</f>
        <v>#N/A</v>
      </c>
      <c r="C34" s="165">
        <f>IF(ROUND(VALUE(SUBSTITUTE(連結実質赤字比率に係る赤字・黒字の構成分析!F$36,"▲", "-")), 2) &gt;= 0, ABS(ROUND(VALUE(SUBSTITUTE(連結実質赤字比率に係る赤字・黒字の構成分析!F$36,"▲", "-")), 2)), NA())</f>
        <v>8.19</v>
      </c>
      <c r="D34" s="165" t="e">
        <f>IF(ROUND(VALUE(SUBSTITUTE(連結実質赤字比率に係る赤字・黒字の構成分析!G$36,"▲", "-")), 2) &lt; 0, ABS(ROUND(VALUE(SUBSTITUTE(連結実質赤字比率に係る赤字・黒字の構成分析!G$36,"▲", "-")), 2)), NA())</f>
        <v>#N/A</v>
      </c>
      <c r="E34" s="165">
        <f>IF(ROUND(VALUE(SUBSTITUTE(連結実質赤字比率に係る赤字・黒字の構成分析!G$36,"▲", "-")), 2) &gt;= 0, ABS(ROUND(VALUE(SUBSTITUTE(連結実質赤字比率に係る赤字・黒字の構成分析!G$36,"▲", "-")), 2)), NA())</f>
        <v>8.3000000000000007</v>
      </c>
      <c r="F34" s="165" t="e">
        <f>IF(ROUND(VALUE(SUBSTITUTE(連結実質赤字比率に係る赤字・黒字の構成分析!H$36,"▲", "-")), 2) &lt; 0, ABS(ROUND(VALUE(SUBSTITUTE(連結実質赤字比率に係る赤字・黒字の構成分析!H$36,"▲", "-")), 2)), NA())</f>
        <v>#N/A</v>
      </c>
      <c r="G34" s="165">
        <f>IF(ROUND(VALUE(SUBSTITUTE(連結実質赤字比率に係る赤字・黒字の構成分析!H$36,"▲", "-")), 2) &gt;= 0, ABS(ROUND(VALUE(SUBSTITUTE(連結実質赤字比率に係る赤字・黒字の構成分析!H$36,"▲", "-")), 2)), NA())</f>
        <v>9.57</v>
      </c>
      <c r="H34" s="165" t="e">
        <f>IF(ROUND(VALUE(SUBSTITUTE(連結実質赤字比率に係る赤字・黒字の構成分析!I$36,"▲", "-")), 2) &lt; 0, ABS(ROUND(VALUE(SUBSTITUTE(連結実質赤字比率に係る赤字・黒字の構成分析!I$36,"▲", "-")), 2)), NA())</f>
        <v>#N/A</v>
      </c>
      <c r="I34" s="165">
        <f>IF(ROUND(VALUE(SUBSTITUTE(連結実質赤字比率に係る赤字・黒字の構成分析!I$36,"▲", "-")), 2) &gt;= 0, ABS(ROUND(VALUE(SUBSTITUTE(連結実質赤字比率に係る赤字・黒字の構成分析!I$36,"▲", "-")), 2)), NA())</f>
        <v>7.97</v>
      </c>
      <c r="J34" s="165" t="e">
        <f>IF(ROUND(VALUE(SUBSTITUTE(連結実質赤字比率に係る赤字・黒字の構成分析!J$36,"▲", "-")), 2) &lt; 0, ABS(ROUND(VALUE(SUBSTITUTE(連結実質赤字比率に係る赤字・黒字の構成分析!J$36,"▲", "-")), 2)), NA())</f>
        <v>#N/A</v>
      </c>
      <c r="K34" s="165">
        <f>IF(ROUND(VALUE(SUBSTITUTE(連結実質赤字比率に係る赤字・黒字の構成分析!J$36,"▲", "-")), 2) &gt;= 0, ABS(ROUND(VALUE(SUBSTITUTE(連結実質赤字比率に係る赤字・黒字の構成分析!J$36,"▲", "-")), 2)), NA())</f>
        <v>7.44</v>
      </c>
    </row>
    <row r="35" spans="1:16" x14ac:dyDescent="0.15">
      <c r="A35" s="165" t="str">
        <f>IF(連結実質赤字比率に係る赤字・黒字の構成分析!C$35="",NA(),連結実質赤字比率に係る赤字・黒字の構成分析!C$35)</f>
        <v>大館市水道事業会計</v>
      </c>
      <c r="B35" s="165" t="e">
        <f>IF(ROUND(VALUE(SUBSTITUTE(連結実質赤字比率に係る赤字・黒字の構成分析!F$35,"▲", "-")), 2) &lt; 0, ABS(ROUND(VALUE(SUBSTITUTE(連結実質赤字比率に係る赤字・黒字の構成分析!F$35,"▲", "-")), 2)), NA())</f>
        <v>#N/A</v>
      </c>
      <c r="C35" s="165">
        <f>IF(ROUND(VALUE(SUBSTITUTE(連結実質赤字比率に係る赤字・黒字の構成分析!F$35,"▲", "-")), 2) &gt;= 0, ABS(ROUND(VALUE(SUBSTITUTE(連結実質赤字比率に係る赤字・黒字の構成分析!F$35,"▲", "-")), 2)), NA())</f>
        <v>10.6</v>
      </c>
      <c r="D35" s="165" t="e">
        <f>IF(ROUND(VALUE(SUBSTITUTE(連結実質赤字比率に係る赤字・黒字の構成分析!G$35,"▲", "-")), 2) &lt; 0, ABS(ROUND(VALUE(SUBSTITUTE(連結実質赤字比率に係る赤字・黒字の構成分析!G$35,"▲", "-")), 2)), NA())</f>
        <v>#N/A</v>
      </c>
      <c r="E35" s="165">
        <f>IF(ROUND(VALUE(SUBSTITUTE(連結実質赤字比率に係る赤字・黒字の構成分析!G$35,"▲", "-")), 2) &gt;= 0, ABS(ROUND(VALUE(SUBSTITUTE(連結実質赤字比率に係る赤字・黒字の構成分析!G$35,"▲", "-")), 2)), NA())</f>
        <v>10.34</v>
      </c>
      <c r="F35" s="165" t="e">
        <f>IF(ROUND(VALUE(SUBSTITUTE(連結実質赤字比率に係る赤字・黒字の構成分析!H$35,"▲", "-")), 2) &lt; 0, ABS(ROUND(VALUE(SUBSTITUTE(連結実質赤字比率に係る赤字・黒字の構成分析!H$35,"▲", "-")), 2)), NA())</f>
        <v>#N/A</v>
      </c>
      <c r="G35" s="165">
        <f>IF(ROUND(VALUE(SUBSTITUTE(連結実質赤字比率に係る赤字・黒字の構成分析!H$35,"▲", "-")), 2) &gt;= 0, ABS(ROUND(VALUE(SUBSTITUTE(連結実質赤字比率に係る赤字・黒字の構成分析!H$35,"▲", "-")), 2)), NA())</f>
        <v>11.01</v>
      </c>
      <c r="H35" s="165" t="e">
        <f>IF(ROUND(VALUE(SUBSTITUTE(連結実質赤字比率に係る赤字・黒字の構成分析!I$35,"▲", "-")), 2) &lt; 0, ABS(ROUND(VALUE(SUBSTITUTE(連結実質赤字比率に係る赤字・黒字の構成分析!I$35,"▲", "-")), 2)), NA())</f>
        <v>#N/A</v>
      </c>
      <c r="I35" s="165">
        <f>IF(ROUND(VALUE(SUBSTITUTE(連結実質赤字比率に係る赤字・黒字の構成分析!I$35,"▲", "-")), 2) &gt;= 0, ABS(ROUND(VALUE(SUBSTITUTE(連結実質赤字比率に係る赤字・黒字の構成分析!I$35,"▲", "-")), 2)), NA())</f>
        <v>11.84</v>
      </c>
      <c r="J35" s="165" t="e">
        <f>IF(ROUND(VALUE(SUBSTITUTE(連結実質赤字比率に係る赤字・黒字の構成分析!J$35,"▲", "-")), 2) &lt; 0, ABS(ROUND(VALUE(SUBSTITUTE(連結実質赤字比率に係る赤字・黒字の構成分析!J$35,"▲", "-")), 2)), NA())</f>
        <v>#N/A</v>
      </c>
      <c r="K35" s="165">
        <f>IF(ROUND(VALUE(SUBSTITUTE(連結実質赤字比率に係る赤字・黒字の構成分析!J$35,"▲", "-")), 2) &gt;= 0, ABS(ROUND(VALUE(SUBSTITUTE(連結実質赤字比率に係る赤字・黒字の構成分析!J$35,"▲", "-")), 2)), NA())</f>
        <v>11.84</v>
      </c>
    </row>
    <row r="36" spans="1:16" x14ac:dyDescent="0.15">
      <c r="A36" s="165" t="str">
        <f>IF(連結実質赤字比率に係る赤字・黒字の構成分析!C$34="",NA(),連結実質赤字比率に係る赤字・黒字の構成分析!C$34)</f>
        <v>大館市病院事業会計</v>
      </c>
      <c r="B36" s="165">
        <f>IF(ROUND(VALUE(SUBSTITUTE(連結実質赤字比率に係る赤字・黒字の構成分析!F$34,"▲", "-")), 2) &lt; 0, ABS(ROUND(VALUE(SUBSTITUTE(連結実質赤字比率に係る赤字・黒字の構成分析!F$34,"▲", "-")), 2)), NA())</f>
        <v>0.46</v>
      </c>
      <c r="C36" s="165" t="e">
        <f>IF(ROUND(VALUE(SUBSTITUTE(連結実質赤字比率に係る赤字・黒字の構成分析!F$34,"▲", "-")), 2) &gt;= 0, ABS(ROUND(VALUE(SUBSTITUTE(連結実質赤字比率に係る赤字・黒字の構成分析!F$34,"▲", "-")), 2)), NA())</f>
        <v>#N/A</v>
      </c>
      <c r="D36" s="165" t="e">
        <f>IF(ROUND(VALUE(SUBSTITUTE(連結実質赤字比率に係る赤字・黒字の構成分析!G$34,"▲", "-")), 2) &lt; 0, ABS(ROUND(VALUE(SUBSTITUTE(連結実質赤字比率に係る赤字・黒字の構成分析!G$34,"▲", "-")), 2)), NA())</f>
        <v>#N/A</v>
      </c>
      <c r="E36" s="165">
        <f>IF(ROUND(VALUE(SUBSTITUTE(連結実質赤字比率に係る赤字・黒字の構成分析!G$34,"▲", "-")), 2) &gt;= 0, ABS(ROUND(VALUE(SUBSTITUTE(連結実質赤字比率に係る赤字・黒字の構成分析!G$34,"▲", "-")), 2)), NA())</f>
        <v>0</v>
      </c>
      <c r="F36" s="165">
        <f>IF(ROUND(VALUE(SUBSTITUTE(連結実質赤字比率に係る赤字・黒字の構成分析!H$34,"▲", "-")), 2) &lt; 0, ABS(ROUND(VALUE(SUBSTITUTE(連結実質赤字比率に係る赤字・黒字の構成分析!H$34,"▲", "-")), 2)), NA())</f>
        <v>0.66</v>
      </c>
      <c r="G36" s="165" t="e">
        <f>IF(ROUND(VALUE(SUBSTITUTE(連結実質赤字比率に係る赤字・黒字の構成分析!H$34,"▲", "-")), 2) &gt;= 0, ABS(ROUND(VALUE(SUBSTITUTE(連結実質赤字比率に係る赤字・黒字の構成分析!H$34,"▲", "-")), 2)), NA())</f>
        <v>#N/A</v>
      </c>
      <c r="H36" s="165">
        <f>IF(ROUND(VALUE(SUBSTITUTE(連結実質赤字比率に係る赤字・黒字の構成分析!I$34,"▲", "-")), 2) &lt; 0, ABS(ROUND(VALUE(SUBSTITUTE(連結実質赤字比率に係る赤字・黒字の構成分析!I$34,"▲", "-")), 2)), NA())</f>
        <v>1.21</v>
      </c>
      <c r="I36" s="165" t="e">
        <f>IF(ROUND(VALUE(SUBSTITUTE(連結実質赤字比率に係る赤字・黒字の構成分析!I$34,"▲", "-")), 2) &gt;= 0, ABS(ROUND(VALUE(SUBSTITUTE(連結実質赤字比率に係る赤字・黒字の構成分析!I$34,"▲", "-")), 2)), NA())</f>
        <v>#N/A</v>
      </c>
      <c r="J36" s="165">
        <f>IF(ROUND(VALUE(SUBSTITUTE(連結実質赤字比率に係る赤字・黒字の構成分析!J$34,"▲", "-")), 2) &lt; 0, ABS(ROUND(VALUE(SUBSTITUTE(連結実質赤字比率に係る赤字・黒字の構成分析!J$34,"▲", "-")), 2)), NA())</f>
        <v>3.68</v>
      </c>
      <c r="K36" s="165" t="e">
        <f>IF(ROUND(VALUE(SUBSTITUTE(連結実質赤字比率に係る赤字・黒字の構成分析!J$34,"▲", "-")), 2) &gt;= 0, ABS(ROUND(VALUE(SUBSTITUTE(連結実質赤字比率に係る赤字・黒字の構成分析!J$34,"▲", "-")), 2)), NA())</f>
        <v>#N/A</v>
      </c>
    </row>
    <row r="39" spans="1:16" x14ac:dyDescent="0.15">
      <c r="A39" s="138" t="s">
        <v>58</v>
      </c>
    </row>
    <row r="40" spans="1:16" x14ac:dyDescent="0.15">
      <c r="A40" s="166"/>
      <c r="B40" s="166" t="str">
        <f>'実質公債費比率（分子）の構造'!K$44</f>
        <v>R01</v>
      </c>
      <c r="C40" s="166"/>
      <c r="D40" s="166"/>
      <c r="E40" s="166" t="str">
        <f>'実質公債費比率（分子）の構造'!L$44</f>
        <v>R02</v>
      </c>
      <c r="F40" s="166"/>
      <c r="G40" s="166"/>
      <c r="H40" s="166" t="str">
        <f>'実質公債費比率（分子）の構造'!M$44</f>
        <v>R03</v>
      </c>
      <c r="I40" s="166"/>
      <c r="J40" s="166"/>
      <c r="K40" s="166" t="str">
        <f>'実質公債費比率（分子）の構造'!N$44</f>
        <v>R04</v>
      </c>
      <c r="L40" s="166"/>
      <c r="M40" s="166"/>
      <c r="N40" s="166" t="str">
        <f>'実質公債費比率（分子）の構造'!O$44</f>
        <v>R05</v>
      </c>
      <c r="O40" s="166"/>
      <c r="P40" s="166"/>
    </row>
    <row r="41" spans="1:16" x14ac:dyDescent="0.15">
      <c r="A41" s="166"/>
      <c r="B41" s="166" t="s">
        <v>59</v>
      </c>
      <c r="C41" s="166"/>
      <c r="D41" s="166" t="s">
        <v>60</v>
      </c>
      <c r="E41" s="166" t="s">
        <v>59</v>
      </c>
      <c r="F41" s="166"/>
      <c r="G41" s="166" t="s">
        <v>60</v>
      </c>
      <c r="H41" s="166" t="s">
        <v>59</v>
      </c>
      <c r="I41" s="166"/>
      <c r="J41" s="166" t="s">
        <v>60</v>
      </c>
      <c r="K41" s="166" t="s">
        <v>59</v>
      </c>
      <c r="L41" s="166"/>
      <c r="M41" s="166" t="s">
        <v>60</v>
      </c>
      <c r="N41" s="166" t="s">
        <v>59</v>
      </c>
      <c r="O41" s="166"/>
      <c r="P41" s="166" t="s">
        <v>60</v>
      </c>
    </row>
    <row r="42" spans="1:16" x14ac:dyDescent="0.15">
      <c r="A42" s="166" t="s">
        <v>61</v>
      </c>
      <c r="B42" s="166"/>
      <c r="C42" s="166"/>
      <c r="D42" s="166">
        <f>'実質公債費比率（分子）の構造'!K$52</f>
        <v>3377</v>
      </c>
      <c r="E42" s="166"/>
      <c r="F42" s="166"/>
      <c r="G42" s="166">
        <f>'実質公債費比率（分子）の構造'!L$52</f>
        <v>3380</v>
      </c>
      <c r="H42" s="166"/>
      <c r="I42" s="166"/>
      <c r="J42" s="166">
        <f>'実質公債費比率（分子）の構造'!M$52</f>
        <v>3287</v>
      </c>
      <c r="K42" s="166"/>
      <c r="L42" s="166"/>
      <c r="M42" s="166">
        <f>'実質公債費比率（分子）の構造'!N$52</f>
        <v>3276</v>
      </c>
      <c r="N42" s="166"/>
      <c r="O42" s="166"/>
      <c r="P42" s="166">
        <f>'実質公債費比率（分子）の構造'!O$52</f>
        <v>3334</v>
      </c>
    </row>
    <row r="43" spans="1:16" x14ac:dyDescent="0.15">
      <c r="A43" s="166" t="s">
        <v>16</v>
      </c>
      <c r="B43" s="166" t="str">
        <f>'実質公債費比率（分子）の構造'!K$51</f>
        <v>-</v>
      </c>
      <c r="C43" s="166"/>
      <c r="D43" s="166"/>
      <c r="E43" s="166" t="str">
        <f>'実質公債費比率（分子）の構造'!L$51</f>
        <v>-</v>
      </c>
      <c r="F43" s="166"/>
      <c r="G43" s="166"/>
      <c r="H43" s="166" t="str">
        <f>'実質公債費比率（分子）の構造'!M$51</f>
        <v>-</v>
      </c>
      <c r="I43" s="166"/>
      <c r="J43" s="166"/>
      <c r="K43" s="166" t="str">
        <f>'実質公債費比率（分子）の構造'!N$51</f>
        <v>-</v>
      </c>
      <c r="L43" s="166"/>
      <c r="M43" s="166"/>
      <c r="N43" s="166" t="str">
        <f>'実質公債費比率（分子）の構造'!O$51</f>
        <v>-</v>
      </c>
      <c r="O43" s="166"/>
      <c r="P43" s="166"/>
    </row>
    <row r="44" spans="1:16" x14ac:dyDescent="0.15">
      <c r="A44" s="166" t="s">
        <v>62</v>
      </c>
      <c r="B44" s="166">
        <f>'実質公債費比率（分子）の構造'!K$50</f>
        <v>199</v>
      </c>
      <c r="C44" s="166"/>
      <c r="D44" s="166"/>
      <c r="E44" s="166">
        <f>'実質公債費比率（分子）の構造'!L$50</f>
        <v>71</v>
      </c>
      <c r="F44" s="166"/>
      <c r="G44" s="166"/>
      <c r="H44" s="166">
        <f>'実質公債費比率（分子）の構造'!M$50</f>
        <v>7</v>
      </c>
      <c r="I44" s="166"/>
      <c r="J44" s="166"/>
      <c r="K44" s="166">
        <f>'実質公債費比率（分子）の構造'!N$50</f>
        <v>238</v>
      </c>
      <c r="L44" s="166"/>
      <c r="M44" s="166"/>
      <c r="N44" s="166">
        <f>'実質公債費比率（分子）の構造'!O$50</f>
        <v>238</v>
      </c>
      <c r="O44" s="166"/>
      <c r="P44" s="166"/>
    </row>
    <row r="45" spans="1:16" x14ac:dyDescent="0.15">
      <c r="A45" s="166" t="s">
        <v>63</v>
      </c>
      <c r="B45" s="166" t="str">
        <f>'実質公債費比率（分子）の構造'!K$49</f>
        <v>-</v>
      </c>
      <c r="C45" s="166"/>
      <c r="D45" s="166"/>
      <c r="E45" s="166" t="str">
        <f>'実質公債費比率（分子）の構造'!L$49</f>
        <v>-</v>
      </c>
      <c r="F45" s="166"/>
      <c r="G45" s="166"/>
      <c r="H45" s="166" t="str">
        <f>'実質公債費比率（分子）の構造'!M$49</f>
        <v>-</v>
      </c>
      <c r="I45" s="166"/>
      <c r="J45" s="166"/>
      <c r="K45" s="166" t="str">
        <f>'実質公債費比率（分子）の構造'!N$49</f>
        <v>-</v>
      </c>
      <c r="L45" s="166"/>
      <c r="M45" s="166"/>
      <c r="N45" s="166" t="str">
        <f>'実質公債費比率（分子）の構造'!O$49</f>
        <v>-</v>
      </c>
      <c r="O45" s="166"/>
      <c r="P45" s="166"/>
    </row>
    <row r="46" spans="1:16" x14ac:dyDescent="0.15">
      <c r="A46" s="166" t="s">
        <v>64</v>
      </c>
      <c r="B46" s="166">
        <f>'実質公債費比率（分子）の構造'!K$48</f>
        <v>1504</v>
      </c>
      <c r="C46" s="166"/>
      <c r="D46" s="166"/>
      <c r="E46" s="166">
        <f>'実質公債費比率（分子）の構造'!L$48</f>
        <v>1467</v>
      </c>
      <c r="F46" s="166"/>
      <c r="G46" s="166"/>
      <c r="H46" s="166">
        <f>'実質公債費比率（分子）の構造'!M$48</f>
        <v>1461</v>
      </c>
      <c r="I46" s="166"/>
      <c r="J46" s="166"/>
      <c r="K46" s="166">
        <f>'実質公債費比率（分子）の構造'!N$48</f>
        <v>1529</v>
      </c>
      <c r="L46" s="166"/>
      <c r="M46" s="166"/>
      <c r="N46" s="166">
        <f>'実質公債費比率（分子）の構造'!O$48</f>
        <v>1525</v>
      </c>
      <c r="O46" s="166"/>
      <c r="P46" s="166"/>
    </row>
    <row r="47" spans="1:16" x14ac:dyDescent="0.15">
      <c r="A47" s="166" t="s">
        <v>12</v>
      </c>
      <c r="B47" s="166" t="str">
        <f>'実質公債費比率（分子）の構造'!K$47</f>
        <v>-</v>
      </c>
      <c r="C47" s="166"/>
      <c r="D47" s="166"/>
      <c r="E47" s="166" t="str">
        <f>'実質公債費比率（分子）の構造'!L$47</f>
        <v>-</v>
      </c>
      <c r="F47" s="166"/>
      <c r="G47" s="166"/>
      <c r="H47" s="166" t="str">
        <f>'実質公債費比率（分子）の構造'!M$47</f>
        <v>-</v>
      </c>
      <c r="I47" s="166"/>
      <c r="J47" s="166"/>
      <c r="K47" s="166" t="str">
        <f>'実質公債費比率（分子）の構造'!N$47</f>
        <v>-</v>
      </c>
      <c r="L47" s="166"/>
      <c r="M47" s="166"/>
      <c r="N47" s="166" t="str">
        <f>'実質公債費比率（分子）の構造'!O$47</f>
        <v>-</v>
      </c>
      <c r="O47" s="166"/>
      <c r="P47" s="166"/>
    </row>
    <row r="48" spans="1:16" x14ac:dyDescent="0.15">
      <c r="A48" s="166" t="s">
        <v>65</v>
      </c>
      <c r="B48" s="166" t="str">
        <f>'実質公債費比率（分子）の構造'!K$46</f>
        <v>-</v>
      </c>
      <c r="C48" s="166"/>
      <c r="D48" s="166"/>
      <c r="E48" s="166" t="str">
        <f>'実質公債費比率（分子）の構造'!L$46</f>
        <v>-</v>
      </c>
      <c r="F48" s="166"/>
      <c r="G48" s="166"/>
      <c r="H48" s="166" t="str">
        <f>'実質公債費比率（分子）の構造'!M$46</f>
        <v>-</v>
      </c>
      <c r="I48" s="166"/>
      <c r="J48" s="166"/>
      <c r="K48" s="166" t="str">
        <f>'実質公債費比率（分子）の構造'!N$46</f>
        <v>-</v>
      </c>
      <c r="L48" s="166"/>
      <c r="M48" s="166"/>
      <c r="N48" s="166" t="str">
        <f>'実質公債費比率（分子）の構造'!O$46</f>
        <v>-</v>
      </c>
      <c r="O48" s="166"/>
      <c r="P48" s="166"/>
    </row>
    <row r="49" spans="1:16" x14ac:dyDescent="0.15">
      <c r="A49" s="166" t="s">
        <v>66</v>
      </c>
      <c r="B49" s="166">
        <f>'実質公債費比率（分子）の構造'!K$45</f>
        <v>3254</v>
      </c>
      <c r="C49" s="166"/>
      <c r="D49" s="166"/>
      <c r="E49" s="166">
        <f>'実質公債費比率（分子）の構造'!L$45</f>
        <v>3313</v>
      </c>
      <c r="F49" s="166"/>
      <c r="G49" s="166"/>
      <c r="H49" s="166">
        <f>'実質公債費比率（分子）の構造'!M$45</f>
        <v>3411</v>
      </c>
      <c r="I49" s="166"/>
      <c r="J49" s="166"/>
      <c r="K49" s="166">
        <f>'実質公債費比率（分子）の構造'!N$45</f>
        <v>3476</v>
      </c>
      <c r="L49" s="166"/>
      <c r="M49" s="166"/>
      <c r="N49" s="166">
        <f>'実質公債費比率（分子）の構造'!O$45</f>
        <v>3409</v>
      </c>
      <c r="O49" s="166"/>
      <c r="P49" s="166"/>
    </row>
    <row r="50" spans="1:16" x14ac:dyDescent="0.15">
      <c r="A50" s="166" t="s">
        <v>67</v>
      </c>
      <c r="B50" s="166" t="e">
        <f>NA()</f>
        <v>#N/A</v>
      </c>
      <c r="C50" s="166">
        <f>IF(ISNUMBER('実質公債費比率（分子）の構造'!K$53),'実質公債費比率（分子）の構造'!K$53,NA())</f>
        <v>1580</v>
      </c>
      <c r="D50" s="166" t="e">
        <f>NA()</f>
        <v>#N/A</v>
      </c>
      <c r="E50" s="166" t="e">
        <f>NA()</f>
        <v>#N/A</v>
      </c>
      <c r="F50" s="166">
        <f>IF(ISNUMBER('実質公債費比率（分子）の構造'!L$53),'実質公債費比率（分子）の構造'!L$53,NA())</f>
        <v>1471</v>
      </c>
      <c r="G50" s="166" t="e">
        <f>NA()</f>
        <v>#N/A</v>
      </c>
      <c r="H50" s="166" t="e">
        <f>NA()</f>
        <v>#N/A</v>
      </c>
      <c r="I50" s="166">
        <f>IF(ISNUMBER('実質公債費比率（分子）の構造'!M$53),'実質公債費比率（分子）の構造'!M$53,NA())</f>
        <v>1592</v>
      </c>
      <c r="J50" s="166" t="e">
        <f>NA()</f>
        <v>#N/A</v>
      </c>
      <c r="K50" s="166" t="e">
        <f>NA()</f>
        <v>#N/A</v>
      </c>
      <c r="L50" s="166">
        <f>IF(ISNUMBER('実質公債費比率（分子）の構造'!N$53),'実質公債費比率（分子）の構造'!N$53,NA())</f>
        <v>1967</v>
      </c>
      <c r="M50" s="166" t="e">
        <f>NA()</f>
        <v>#N/A</v>
      </c>
      <c r="N50" s="166" t="e">
        <f>NA()</f>
        <v>#N/A</v>
      </c>
      <c r="O50" s="166">
        <f>IF(ISNUMBER('実質公債費比率（分子）の構造'!O$53),'実質公債費比率（分子）の構造'!O$53,NA())</f>
        <v>1838</v>
      </c>
      <c r="P50" s="166" t="e">
        <f>NA()</f>
        <v>#N/A</v>
      </c>
    </row>
    <row r="53" spans="1:16" x14ac:dyDescent="0.15">
      <c r="A53" s="138" t="s">
        <v>68</v>
      </c>
    </row>
    <row r="54" spans="1:16" x14ac:dyDescent="0.15">
      <c r="A54" s="165"/>
      <c r="B54" s="165" t="str">
        <f>'将来負担比率（分子）の構造'!I$40</f>
        <v>R01</v>
      </c>
      <c r="C54" s="165"/>
      <c r="D54" s="165"/>
      <c r="E54" s="165" t="str">
        <f>'将来負担比率（分子）の構造'!J$40</f>
        <v>R02</v>
      </c>
      <c r="F54" s="165"/>
      <c r="G54" s="165"/>
      <c r="H54" s="165" t="str">
        <f>'将来負担比率（分子）の構造'!K$40</f>
        <v>R03</v>
      </c>
      <c r="I54" s="165"/>
      <c r="J54" s="165"/>
      <c r="K54" s="165" t="str">
        <f>'将来負担比率（分子）の構造'!L$40</f>
        <v>R04</v>
      </c>
      <c r="L54" s="165"/>
      <c r="M54" s="165"/>
      <c r="N54" s="165" t="str">
        <f>'将来負担比率（分子）の構造'!M$40</f>
        <v>R05</v>
      </c>
      <c r="O54" s="165"/>
      <c r="P54" s="165"/>
    </row>
    <row r="55" spans="1:16" x14ac:dyDescent="0.15">
      <c r="A55" s="165"/>
      <c r="B55" s="165" t="s">
        <v>69</v>
      </c>
      <c r="C55" s="165"/>
      <c r="D55" s="165" t="s">
        <v>70</v>
      </c>
      <c r="E55" s="165" t="s">
        <v>69</v>
      </c>
      <c r="F55" s="165"/>
      <c r="G55" s="165" t="s">
        <v>70</v>
      </c>
      <c r="H55" s="165" t="s">
        <v>69</v>
      </c>
      <c r="I55" s="165"/>
      <c r="J55" s="165" t="s">
        <v>70</v>
      </c>
      <c r="K55" s="165" t="s">
        <v>69</v>
      </c>
      <c r="L55" s="165"/>
      <c r="M55" s="165" t="s">
        <v>70</v>
      </c>
      <c r="N55" s="165" t="s">
        <v>69</v>
      </c>
      <c r="O55" s="165"/>
      <c r="P55" s="165" t="s">
        <v>70</v>
      </c>
    </row>
    <row r="56" spans="1:16" x14ac:dyDescent="0.15">
      <c r="A56" s="165" t="s">
        <v>43</v>
      </c>
      <c r="B56" s="165"/>
      <c r="C56" s="165"/>
      <c r="D56" s="165">
        <f>'将来負担比率（分子）の構造'!I$52</f>
        <v>35720</v>
      </c>
      <c r="E56" s="165"/>
      <c r="F56" s="165"/>
      <c r="G56" s="165">
        <f>'将来負担比率（分子）の構造'!J$52</f>
        <v>37465</v>
      </c>
      <c r="H56" s="165"/>
      <c r="I56" s="165"/>
      <c r="J56" s="165">
        <f>'将来負担比率（分子）の構造'!K$52</f>
        <v>37219</v>
      </c>
      <c r="K56" s="165"/>
      <c r="L56" s="165"/>
      <c r="M56" s="165">
        <f>'将来負担比率（分子）の構造'!L$52</f>
        <v>36886</v>
      </c>
      <c r="N56" s="165"/>
      <c r="O56" s="165"/>
      <c r="P56" s="165">
        <f>'将来負担比率（分子）の構造'!M$52</f>
        <v>36510</v>
      </c>
    </row>
    <row r="57" spans="1:16" x14ac:dyDescent="0.15">
      <c r="A57" s="165" t="s">
        <v>42</v>
      </c>
      <c r="B57" s="165"/>
      <c r="C57" s="165"/>
      <c r="D57" s="165">
        <f>'将来負担比率（分子）の構造'!I$51</f>
        <v>933</v>
      </c>
      <c r="E57" s="165"/>
      <c r="F57" s="165"/>
      <c r="G57" s="165">
        <f>'将来負担比率（分子）の構造'!J$51</f>
        <v>887</v>
      </c>
      <c r="H57" s="165"/>
      <c r="I57" s="165"/>
      <c r="J57" s="165">
        <f>'将来負担比率（分子）の構造'!K$51</f>
        <v>784</v>
      </c>
      <c r="K57" s="165"/>
      <c r="L57" s="165"/>
      <c r="M57" s="165">
        <f>'将来負担比率（分子）の構造'!L$51</f>
        <v>974</v>
      </c>
      <c r="N57" s="165"/>
      <c r="O57" s="165"/>
      <c r="P57" s="165">
        <f>'将来負担比率（分子）の構造'!M$51</f>
        <v>851</v>
      </c>
    </row>
    <row r="58" spans="1:16" x14ac:dyDescent="0.15">
      <c r="A58" s="165" t="s">
        <v>41</v>
      </c>
      <c r="B58" s="165"/>
      <c r="C58" s="165"/>
      <c r="D58" s="165">
        <f>'将来負担比率（分子）の構造'!I$50</f>
        <v>7834</v>
      </c>
      <c r="E58" s="165"/>
      <c r="F58" s="165"/>
      <c r="G58" s="165">
        <f>'将来負担比率（分子）の構造'!J$50</f>
        <v>7231</v>
      </c>
      <c r="H58" s="165"/>
      <c r="I58" s="165"/>
      <c r="J58" s="165">
        <f>'将来負担比率（分子）の構造'!K$50</f>
        <v>7206</v>
      </c>
      <c r="K58" s="165"/>
      <c r="L58" s="165"/>
      <c r="M58" s="165">
        <f>'将来負担比率（分子）の構造'!L$50</f>
        <v>6580</v>
      </c>
      <c r="N58" s="165"/>
      <c r="O58" s="165"/>
      <c r="P58" s="165">
        <f>'将来負担比率（分子）の構造'!M$50</f>
        <v>6659</v>
      </c>
    </row>
    <row r="59" spans="1:16" x14ac:dyDescent="0.15">
      <c r="A59" s="165" t="s">
        <v>39</v>
      </c>
      <c r="B59" s="165" t="str">
        <f>'将来負担比率（分子）の構造'!I$49</f>
        <v>-</v>
      </c>
      <c r="C59" s="165"/>
      <c r="D59" s="165"/>
      <c r="E59" s="165" t="str">
        <f>'将来負担比率（分子）の構造'!J$49</f>
        <v>-</v>
      </c>
      <c r="F59" s="165"/>
      <c r="G59" s="165"/>
      <c r="H59" s="165" t="str">
        <f>'将来負担比率（分子）の構造'!K$49</f>
        <v>-</v>
      </c>
      <c r="I59" s="165"/>
      <c r="J59" s="165"/>
      <c r="K59" s="165" t="str">
        <f>'将来負担比率（分子）の構造'!L$49</f>
        <v>-</v>
      </c>
      <c r="L59" s="165"/>
      <c r="M59" s="165"/>
      <c r="N59" s="165" t="str">
        <f>'将来負担比率（分子）の構造'!M$49</f>
        <v>-</v>
      </c>
      <c r="O59" s="165"/>
      <c r="P59" s="165"/>
    </row>
    <row r="60" spans="1:16" x14ac:dyDescent="0.15">
      <c r="A60" s="165" t="s">
        <v>38</v>
      </c>
      <c r="B60" s="165" t="str">
        <f>'将来負担比率（分子）の構造'!I$48</f>
        <v>-</v>
      </c>
      <c r="C60" s="165"/>
      <c r="D60" s="165"/>
      <c r="E60" s="165" t="str">
        <f>'将来負担比率（分子）の構造'!J$48</f>
        <v>-</v>
      </c>
      <c r="F60" s="165"/>
      <c r="G60" s="165"/>
      <c r="H60" s="165" t="str">
        <f>'将来負担比率（分子）の構造'!K$48</f>
        <v>-</v>
      </c>
      <c r="I60" s="165"/>
      <c r="J60" s="165"/>
      <c r="K60" s="165" t="str">
        <f>'将来負担比率（分子）の構造'!L$48</f>
        <v>-</v>
      </c>
      <c r="L60" s="165"/>
      <c r="M60" s="165"/>
      <c r="N60" s="165" t="str">
        <f>'将来負担比率（分子）の構造'!M$48</f>
        <v>-</v>
      </c>
      <c r="O60" s="165"/>
      <c r="P60" s="165"/>
    </row>
    <row r="61" spans="1:16" x14ac:dyDescent="0.15">
      <c r="A61" s="165" t="s">
        <v>36</v>
      </c>
      <c r="B61" s="165" t="str">
        <f>'将来負担比率（分子）の構造'!I$46</f>
        <v>-</v>
      </c>
      <c r="C61" s="165"/>
      <c r="D61" s="165"/>
      <c r="E61" s="165" t="str">
        <f>'将来負担比率（分子）の構造'!J$46</f>
        <v>-</v>
      </c>
      <c r="F61" s="165"/>
      <c r="G61" s="165"/>
      <c r="H61" s="165" t="str">
        <f>'将来負担比率（分子）の構造'!K$46</f>
        <v>-</v>
      </c>
      <c r="I61" s="165"/>
      <c r="J61" s="165"/>
      <c r="K61" s="165" t="str">
        <f>'将来負担比率（分子）の構造'!L$46</f>
        <v>-</v>
      </c>
      <c r="L61" s="165"/>
      <c r="M61" s="165"/>
      <c r="N61" s="165" t="str">
        <f>'将来負担比率（分子）の構造'!M$46</f>
        <v>-</v>
      </c>
      <c r="O61" s="165"/>
      <c r="P61" s="165"/>
    </row>
    <row r="62" spans="1:16" x14ac:dyDescent="0.15">
      <c r="A62" s="165" t="s">
        <v>35</v>
      </c>
      <c r="B62" s="165">
        <f>'将来負担比率（分子）の構造'!I$45</f>
        <v>5795</v>
      </c>
      <c r="C62" s="165"/>
      <c r="D62" s="165"/>
      <c r="E62" s="165">
        <f>'将来負担比率（分子）の構造'!J$45</f>
        <v>5836</v>
      </c>
      <c r="F62" s="165"/>
      <c r="G62" s="165"/>
      <c r="H62" s="165">
        <f>'将来負担比率（分子）の構造'!K$45</f>
        <v>5838</v>
      </c>
      <c r="I62" s="165"/>
      <c r="J62" s="165"/>
      <c r="K62" s="165">
        <f>'将来負担比率（分子）の構造'!L$45</f>
        <v>6130</v>
      </c>
      <c r="L62" s="165"/>
      <c r="M62" s="165"/>
      <c r="N62" s="165">
        <f>'将来負担比率（分子）の構造'!M$45</f>
        <v>6414</v>
      </c>
      <c r="O62" s="165"/>
      <c r="P62" s="165"/>
    </row>
    <row r="63" spans="1:16" x14ac:dyDescent="0.15">
      <c r="A63" s="165" t="s">
        <v>34</v>
      </c>
      <c r="B63" s="165" t="str">
        <f>'将来負担比率（分子）の構造'!I$44</f>
        <v>-</v>
      </c>
      <c r="C63" s="165"/>
      <c r="D63" s="165"/>
      <c r="E63" s="165" t="str">
        <f>'将来負担比率（分子）の構造'!J$44</f>
        <v>-</v>
      </c>
      <c r="F63" s="165"/>
      <c r="G63" s="165"/>
      <c r="H63" s="165" t="str">
        <f>'将来負担比率（分子）の構造'!K$44</f>
        <v>-</v>
      </c>
      <c r="I63" s="165"/>
      <c r="J63" s="165"/>
      <c r="K63" s="165" t="str">
        <f>'将来負担比率（分子）の構造'!L$44</f>
        <v>-</v>
      </c>
      <c r="L63" s="165"/>
      <c r="M63" s="165"/>
      <c r="N63" s="165" t="str">
        <f>'将来負担比率（分子）の構造'!M$44</f>
        <v>-</v>
      </c>
      <c r="O63" s="165"/>
      <c r="P63" s="165"/>
    </row>
    <row r="64" spans="1:16" x14ac:dyDescent="0.15">
      <c r="A64" s="165" t="s">
        <v>33</v>
      </c>
      <c r="B64" s="165">
        <f>'将来負担比率（分子）の構造'!I$43</f>
        <v>21122</v>
      </c>
      <c r="C64" s="165"/>
      <c r="D64" s="165"/>
      <c r="E64" s="165">
        <f>'将来負担比率（分子）の構造'!J$43</f>
        <v>20668</v>
      </c>
      <c r="F64" s="165"/>
      <c r="G64" s="165"/>
      <c r="H64" s="165">
        <f>'将来負担比率（分子）の構造'!K$43</f>
        <v>20801</v>
      </c>
      <c r="I64" s="165"/>
      <c r="J64" s="165"/>
      <c r="K64" s="165">
        <f>'将来負担比率（分子）の構造'!L$43</f>
        <v>20054</v>
      </c>
      <c r="L64" s="165"/>
      <c r="M64" s="165"/>
      <c r="N64" s="165">
        <f>'将来負担比率（分子）の構造'!M$43</f>
        <v>20258</v>
      </c>
      <c r="O64" s="165"/>
      <c r="P64" s="165"/>
    </row>
    <row r="65" spans="1:16" x14ac:dyDescent="0.15">
      <c r="A65" s="165" t="s">
        <v>32</v>
      </c>
      <c r="B65" s="165">
        <f>'将来負担比率（分子）の構造'!I$42</f>
        <v>91</v>
      </c>
      <c r="C65" s="165"/>
      <c r="D65" s="165"/>
      <c r="E65" s="165">
        <f>'将来負担比率（分子）の構造'!J$42</f>
        <v>2332</v>
      </c>
      <c r="F65" s="165"/>
      <c r="G65" s="165"/>
      <c r="H65" s="165">
        <f>'将来負担比率（分子）の構造'!K$42</f>
        <v>2325</v>
      </c>
      <c r="I65" s="165"/>
      <c r="J65" s="165"/>
      <c r="K65" s="165">
        <f>'将来負担比率（分子）の構造'!L$42</f>
        <v>2087</v>
      </c>
      <c r="L65" s="165"/>
      <c r="M65" s="165"/>
      <c r="N65" s="165">
        <f>'将来負担比率（分子）の構造'!M$42</f>
        <v>1849</v>
      </c>
      <c r="O65" s="165"/>
      <c r="P65" s="165"/>
    </row>
    <row r="66" spans="1:16" x14ac:dyDescent="0.15">
      <c r="A66" s="165" t="s">
        <v>31</v>
      </c>
      <c r="B66" s="165">
        <f>'将来負担比率（分子）の構造'!I$41</f>
        <v>30714</v>
      </c>
      <c r="C66" s="165"/>
      <c r="D66" s="165"/>
      <c r="E66" s="165">
        <f>'将来負担比率（分子）の構造'!J$41</f>
        <v>33092</v>
      </c>
      <c r="F66" s="165"/>
      <c r="G66" s="165"/>
      <c r="H66" s="165">
        <f>'将来負担比率（分子）の構造'!K$41</f>
        <v>32122</v>
      </c>
      <c r="I66" s="165"/>
      <c r="J66" s="165"/>
      <c r="K66" s="165">
        <f>'将来負担比率（分子）の構造'!L$41</f>
        <v>30763</v>
      </c>
      <c r="L66" s="165"/>
      <c r="M66" s="165"/>
      <c r="N66" s="165">
        <f>'将来負担比率（分子）の構造'!M$41</f>
        <v>30309</v>
      </c>
      <c r="O66" s="165"/>
      <c r="P66" s="165"/>
    </row>
    <row r="67" spans="1:16" x14ac:dyDescent="0.15">
      <c r="A67" s="165" t="s">
        <v>71</v>
      </c>
      <c r="B67" s="165" t="e">
        <f>NA()</f>
        <v>#N/A</v>
      </c>
      <c r="C67" s="165">
        <f>IF(ISNUMBER('将来負担比率（分子）の構造'!I$53), IF('将来負担比率（分子）の構造'!I$53 &lt; 0, 0, '将来負担比率（分子）の構造'!I$53), NA())</f>
        <v>13235</v>
      </c>
      <c r="D67" s="165" t="e">
        <f>NA()</f>
        <v>#N/A</v>
      </c>
      <c r="E67" s="165" t="e">
        <f>NA()</f>
        <v>#N/A</v>
      </c>
      <c r="F67" s="165">
        <f>IF(ISNUMBER('将来負担比率（分子）の構造'!J$53), IF('将来負担比率（分子）の構造'!J$53 &lt; 0, 0, '将来負担比率（分子）の構造'!J$53), NA())</f>
        <v>16346</v>
      </c>
      <c r="G67" s="165" t="e">
        <f>NA()</f>
        <v>#N/A</v>
      </c>
      <c r="H67" s="165" t="e">
        <f>NA()</f>
        <v>#N/A</v>
      </c>
      <c r="I67" s="165">
        <f>IF(ISNUMBER('将来負担比率（分子）の構造'!K$53), IF('将来負担比率（分子）の構造'!K$53 &lt; 0, 0, '将来負担比率（分子）の構造'!K$53), NA())</f>
        <v>15876</v>
      </c>
      <c r="J67" s="165" t="e">
        <f>NA()</f>
        <v>#N/A</v>
      </c>
      <c r="K67" s="165" t="e">
        <f>NA()</f>
        <v>#N/A</v>
      </c>
      <c r="L67" s="165">
        <f>IF(ISNUMBER('将来負担比率（分子）の構造'!L$53), IF('将来負担比率（分子）の構造'!L$53 &lt; 0, 0, '将来負担比率（分子）の構造'!L$53), NA())</f>
        <v>14595</v>
      </c>
      <c r="M67" s="165" t="e">
        <f>NA()</f>
        <v>#N/A</v>
      </c>
      <c r="N67" s="165" t="e">
        <f>NA()</f>
        <v>#N/A</v>
      </c>
      <c r="O67" s="165">
        <f>IF(ISNUMBER('将来負担比率（分子）の構造'!M$53), IF('将来負担比率（分子）の構造'!M$53 &lt; 0, 0, '将来負担比率（分子）の構造'!M$53), NA())</f>
        <v>14810</v>
      </c>
      <c r="P67" s="165" t="e">
        <f>NA()</f>
        <v>#N/A</v>
      </c>
    </row>
    <row r="70" spans="1:16" x14ac:dyDescent="0.15">
      <c r="A70" s="167" t="s">
        <v>72</v>
      </c>
      <c r="B70" s="167"/>
      <c r="C70" s="167"/>
      <c r="D70" s="167"/>
      <c r="E70" s="167"/>
      <c r="F70" s="167"/>
    </row>
    <row r="71" spans="1:16" x14ac:dyDescent="0.15">
      <c r="A71" s="168"/>
      <c r="B71" s="168" t="str">
        <f>基金残高に係る経年分析!F54</f>
        <v>R03</v>
      </c>
      <c r="C71" s="168" t="str">
        <f>基金残高に係る経年分析!G54</f>
        <v>R04</v>
      </c>
      <c r="D71" s="168" t="str">
        <f>基金残高に係る経年分析!H54</f>
        <v>R05</v>
      </c>
    </row>
    <row r="72" spans="1:16" x14ac:dyDescent="0.15">
      <c r="A72" s="168" t="s">
        <v>73</v>
      </c>
      <c r="B72" s="169">
        <f>基金残高に係る経年分析!F55</f>
        <v>1354</v>
      </c>
      <c r="C72" s="169">
        <f>基金残高に係る経年分析!G55</f>
        <v>1122</v>
      </c>
      <c r="D72" s="169">
        <f>基金残高に係る経年分析!H55</f>
        <v>1269</v>
      </c>
    </row>
    <row r="73" spans="1:16" x14ac:dyDescent="0.15">
      <c r="A73" s="168" t="s">
        <v>74</v>
      </c>
      <c r="B73" s="169">
        <f>基金残高に係る経年分析!F56</f>
        <v>696</v>
      </c>
      <c r="C73" s="169">
        <f>基金残高に係る経年分析!G56</f>
        <v>696</v>
      </c>
      <c r="D73" s="169">
        <f>基金残高に係る経年分析!H56</f>
        <v>791</v>
      </c>
    </row>
    <row r="74" spans="1:16" x14ac:dyDescent="0.15">
      <c r="A74" s="168" t="s">
        <v>75</v>
      </c>
      <c r="B74" s="169">
        <f>基金残高に係る経年分析!F57</f>
        <v>5857</v>
      </c>
      <c r="C74" s="169">
        <f>基金残高に係る経年分析!G57</f>
        <v>5019</v>
      </c>
      <c r="D74" s="169">
        <f>基金残高に係る経年分析!H57</f>
        <v>4692</v>
      </c>
    </row>
  </sheetData>
  <sheetProtection algorithmName="SHA-512" hashValue="uxfqcyGwEKHNczfoNjoqQYkh82eE8Xa5r+4tbC4y+YAd9Nj3VfjHgIXH2lrd77ZDoF84v+2wLjZa0kmhv3za1w==" saltValue="fkNCh2fyM8WZauY8OnW0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4" customWidth="1"/>
    <col min="2" max="2" width="2.375" style="204" customWidth="1"/>
    <col min="3" max="16" width="2.625" style="204" customWidth="1"/>
    <col min="17" max="17" width="2.375" style="204" customWidth="1"/>
    <col min="18" max="95" width="1.625" style="204" customWidth="1"/>
    <col min="96" max="133" width="1.625" style="216" customWidth="1"/>
    <col min="134" max="143" width="1.625" style="204" customWidth="1"/>
    <col min="144" max="16384" width="0" style="204"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615" t="s">
        <v>204</v>
      </c>
      <c r="DI1" s="616"/>
      <c r="DJ1" s="616"/>
      <c r="DK1" s="616"/>
      <c r="DL1" s="616"/>
      <c r="DM1" s="616"/>
      <c r="DN1" s="617"/>
      <c r="DO1" s="204"/>
      <c r="DP1" s="615" t="s">
        <v>205</v>
      </c>
      <c r="DQ1" s="616"/>
      <c r="DR1" s="616"/>
      <c r="DS1" s="616"/>
      <c r="DT1" s="616"/>
      <c r="DU1" s="616"/>
      <c r="DV1" s="616"/>
      <c r="DW1" s="616"/>
      <c r="DX1" s="616"/>
      <c r="DY1" s="616"/>
      <c r="DZ1" s="616"/>
      <c r="EA1" s="616"/>
      <c r="EB1" s="616"/>
      <c r="EC1" s="617"/>
      <c r="ED1" s="203"/>
      <c r="EE1" s="203"/>
      <c r="EF1" s="203"/>
      <c r="EG1" s="203"/>
      <c r="EH1" s="203"/>
      <c r="EI1" s="203"/>
      <c r="EJ1" s="203"/>
      <c r="EK1" s="203"/>
      <c r="EL1" s="203"/>
      <c r="EM1" s="203"/>
    </row>
    <row r="2" spans="2:143" ht="22.5" customHeight="1" x14ac:dyDescent="0.15">
      <c r="B2" s="205" t="s">
        <v>206</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x14ac:dyDescent="0.15">
      <c r="B3" s="618" t="s">
        <v>207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210</v>
      </c>
      <c r="S4" s="619"/>
      <c r="T4" s="619"/>
      <c r="U4" s="619"/>
      <c r="V4" s="619"/>
      <c r="W4" s="619"/>
      <c r="X4" s="619"/>
      <c r="Y4" s="620"/>
      <c r="Z4" s="618" t="s">
        <v>211</v>
      </c>
      <c r="AA4" s="619"/>
      <c r="AB4" s="619"/>
      <c r="AC4" s="620"/>
      <c r="AD4" s="618" t="s">
        <v>212</v>
      </c>
      <c r="AE4" s="619"/>
      <c r="AF4" s="619"/>
      <c r="AG4" s="619"/>
      <c r="AH4" s="619"/>
      <c r="AI4" s="619"/>
      <c r="AJ4" s="619"/>
      <c r="AK4" s="620"/>
      <c r="AL4" s="618" t="s">
        <v>211</v>
      </c>
      <c r="AM4" s="619"/>
      <c r="AN4" s="619"/>
      <c r="AO4" s="620"/>
      <c r="AP4" s="621" t="s">
        <v>213</v>
      </c>
      <c r="AQ4" s="621"/>
      <c r="AR4" s="621"/>
      <c r="AS4" s="621"/>
      <c r="AT4" s="621"/>
      <c r="AU4" s="621"/>
      <c r="AV4" s="621"/>
      <c r="AW4" s="621"/>
      <c r="AX4" s="621"/>
      <c r="AY4" s="621"/>
      <c r="AZ4" s="621"/>
      <c r="BA4" s="621"/>
      <c r="BB4" s="621"/>
      <c r="BC4" s="621"/>
      <c r="BD4" s="621"/>
      <c r="BE4" s="621"/>
      <c r="BF4" s="621"/>
      <c r="BG4" s="621" t="s">
        <v>214</v>
      </c>
      <c r="BH4" s="621"/>
      <c r="BI4" s="621"/>
      <c r="BJ4" s="621"/>
      <c r="BK4" s="621"/>
      <c r="BL4" s="621"/>
      <c r="BM4" s="621"/>
      <c r="BN4" s="621"/>
      <c r="BO4" s="621" t="s">
        <v>211</v>
      </c>
      <c r="BP4" s="621"/>
      <c r="BQ4" s="621"/>
      <c r="BR4" s="621"/>
      <c r="BS4" s="621" t="s">
        <v>215</v>
      </c>
      <c r="BT4" s="621"/>
      <c r="BU4" s="621"/>
      <c r="BV4" s="621"/>
      <c r="BW4" s="621"/>
      <c r="BX4" s="621"/>
      <c r="BY4" s="621"/>
      <c r="BZ4" s="621"/>
      <c r="CA4" s="621"/>
      <c r="CB4" s="621"/>
      <c r="CD4" s="618" t="s">
        <v>216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217</v>
      </c>
      <c r="C5" s="623"/>
      <c r="D5" s="623"/>
      <c r="E5" s="623"/>
      <c r="F5" s="623"/>
      <c r="G5" s="623"/>
      <c r="H5" s="623"/>
      <c r="I5" s="623"/>
      <c r="J5" s="623"/>
      <c r="K5" s="623"/>
      <c r="L5" s="623"/>
      <c r="M5" s="623"/>
      <c r="N5" s="623"/>
      <c r="O5" s="623"/>
      <c r="P5" s="623"/>
      <c r="Q5" s="624"/>
      <c r="R5" s="625">
        <v>8128251</v>
      </c>
      <c r="S5" s="626"/>
      <c r="T5" s="626"/>
      <c r="U5" s="626"/>
      <c r="V5" s="626"/>
      <c r="W5" s="626"/>
      <c r="X5" s="626"/>
      <c r="Y5" s="627"/>
      <c r="Z5" s="628">
        <v>18.600000000000001</v>
      </c>
      <c r="AA5" s="628"/>
      <c r="AB5" s="628"/>
      <c r="AC5" s="628"/>
      <c r="AD5" s="629">
        <v>8127932</v>
      </c>
      <c r="AE5" s="629"/>
      <c r="AF5" s="629"/>
      <c r="AG5" s="629"/>
      <c r="AH5" s="629"/>
      <c r="AI5" s="629"/>
      <c r="AJ5" s="629"/>
      <c r="AK5" s="629"/>
      <c r="AL5" s="630">
        <v>36.9</v>
      </c>
      <c r="AM5" s="631"/>
      <c r="AN5" s="631"/>
      <c r="AO5" s="632"/>
      <c r="AP5" s="622" t="s">
        <v>218</v>
      </c>
      <c r="AQ5" s="623"/>
      <c r="AR5" s="623"/>
      <c r="AS5" s="623"/>
      <c r="AT5" s="623"/>
      <c r="AU5" s="623"/>
      <c r="AV5" s="623"/>
      <c r="AW5" s="623"/>
      <c r="AX5" s="623"/>
      <c r="AY5" s="623"/>
      <c r="AZ5" s="623"/>
      <c r="BA5" s="623"/>
      <c r="BB5" s="623"/>
      <c r="BC5" s="623"/>
      <c r="BD5" s="623"/>
      <c r="BE5" s="623"/>
      <c r="BF5" s="624"/>
      <c r="BG5" s="636">
        <v>8124410</v>
      </c>
      <c r="BH5" s="637"/>
      <c r="BI5" s="637"/>
      <c r="BJ5" s="637"/>
      <c r="BK5" s="637"/>
      <c r="BL5" s="637"/>
      <c r="BM5" s="637"/>
      <c r="BN5" s="638"/>
      <c r="BO5" s="639">
        <v>100</v>
      </c>
      <c r="BP5" s="639"/>
      <c r="BQ5" s="639"/>
      <c r="BR5" s="639"/>
      <c r="BS5" s="640">
        <v>118532</v>
      </c>
      <c r="BT5" s="640"/>
      <c r="BU5" s="640"/>
      <c r="BV5" s="640"/>
      <c r="BW5" s="640"/>
      <c r="BX5" s="640"/>
      <c r="BY5" s="640"/>
      <c r="BZ5" s="640"/>
      <c r="CA5" s="640"/>
      <c r="CB5" s="644"/>
      <c r="CD5" s="618" t="s">
        <v>213</v>
      </c>
      <c r="CE5" s="619"/>
      <c r="CF5" s="619"/>
      <c r="CG5" s="619"/>
      <c r="CH5" s="619"/>
      <c r="CI5" s="619"/>
      <c r="CJ5" s="619"/>
      <c r="CK5" s="619"/>
      <c r="CL5" s="619"/>
      <c r="CM5" s="619"/>
      <c r="CN5" s="619"/>
      <c r="CO5" s="619"/>
      <c r="CP5" s="619"/>
      <c r="CQ5" s="620"/>
      <c r="CR5" s="618" t="s">
        <v>219</v>
      </c>
      <c r="CS5" s="619"/>
      <c r="CT5" s="619"/>
      <c r="CU5" s="619"/>
      <c r="CV5" s="619"/>
      <c r="CW5" s="619"/>
      <c r="CX5" s="619"/>
      <c r="CY5" s="620"/>
      <c r="CZ5" s="618" t="s">
        <v>211</v>
      </c>
      <c r="DA5" s="619"/>
      <c r="DB5" s="619"/>
      <c r="DC5" s="620"/>
      <c r="DD5" s="618" t="s">
        <v>220</v>
      </c>
      <c r="DE5" s="619"/>
      <c r="DF5" s="619"/>
      <c r="DG5" s="619"/>
      <c r="DH5" s="619"/>
      <c r="DI5" s="619"/>
      <c r="DJ5" s="619"/>
      <c r="DK5" s="619"/>
      <c r="DL5" s="619"/>
      <c r="DM5" s="619"/>
      <c r="DN5" s="619"/>
      <c r="DO5" s="619"/>
      <c r="DP5" s="620"/>
      <c r="DQ5" s="618" t="s">
        <v>221</v>
      </c>
      <c r="DR5" s="619"/>
      <c r="DS5" s="619"/>
      <c r="DT5" s="619"/>
      <c r="DU5" s="619"/>
      <c r="DV5" s="619"/>
      <c r="DW5" s="619"/>
      <c r="DX5" s="619"/>
      <c r="DY5" s="619"/>
      <c r="DZ5" s="619"/>
      <c r="EA5" s="619"/>
      <c r="EB5" s="619"/>
      <c r="EC5" s="620"/>
    </row>
    <row r="6" spans="2:143" ht="11.25" customHeight="1" x14ac:dyDescent="0.15">
      <c r="B6" s="633" t="s">
        <v>222</v>
      </c>
      <c r="C6" s="634"/>
      <c r="D6" s="634"/>
      <c r="E6" s="634"/>
      <c r="F6" s="634"/>
      <c r="G6" s="634"/>
      <c r="H6" s="634"/>
      <c r="I6" s="634"/>
      <c r="J6" s="634"/>
      <c r="K6" s="634"/>
      <c r="L6" s="634"/>
      <c r="M6" s="634"/>
      <c r="N6" s="634"/>
      <c r="O6" s="634"/>
      <c r="P6" s="634"/>
      <c r="Q6" s="635"/>
      <c r="R6" s="636">
        <v>393454</v>
      </c>
      <c r="S6" s="637"/>
      <c r="T6" s="637"/>
      <c r="U6" s="637"/>
      <c r="V6" s="637"/>
      <c r="W6" s="637"/>
      <c r="X6" s="637"/>
      <c r="Y6" s="638"/>
      <c r="Z6" s="639">
        <v>0.9</v>
      </c>
      <c r="AA6" s="639"/>
      <c r="AB6" s="639"/>
      <c r="AC6" s="639"/>
      <c r="AD6" s="640">
        <v>393454</v>
      </c>
      <c r="AE6" s="640"/>
      <c r="AF6" s="640"/>
      <c r="AG6" s="640"/>
      <c r="AH6" s="640"/>
      <c r="AI6" s="640"/>
      <c r="AJ6" s="640"/>
      <c r="AK6" s="640"/>
      <c r="AL6" s="641">
        <v>1.8</v>
      </c>
      <c r="AM6" s="642"/>
      <c r="AN6" s="642"/>
      <c r="AO6" s="643"/>
      <c r="AP6" s="633" t="s">
        <v>223</v>
      </c>
      <c r="AQ6" s="634"/>
      <c r="AR6" s="634"/>
      <c r="AS6" s="634"/>
      <c r="AT6" s="634"/>
      <c r="AU6" s="634"/>
      <c r="AV6" s="634"/>
      <c r="AW6" s="634"/>
      <c r="AX6" s="634"/>
      <c r="AY6" s="634"/>
      <c r="AZ6" s="634"/>
      <c r="BA6" s="634"/>
      <c r="BB6" s="634"/>
      <c r="BC6" s="634"/>
      <c r="BD6" s="634"/>
      <c r="BE6" s="634"/>
      <c r="BF6" s="635"/>
      <c r="BG6" s="636">
        <v>8124410</v>
      </c>
      <c r="BH6" s="637"/>
      <c r="BI6" s="637"/>
      <c r="BJ6" s="637"/>
      <c r="BK6" s="637"/>
      <c r="BL6" s="637"/>
      <c r="BM6" s="637"/>
      <c r="BN6" s="638"/>
      <c r="BO6" s="639">
        <v>100</v>
      </c>
      <c r="BP6" s="639"/>
      <c r="BQ6" s="639"/>
      <c r="BR6" s="639"/>
      <c r="BS6" s="640">
        <v>118532</v>
      </c>
      <c r="BT6" s="640"/>
      <c r="BU6" s="640"/>
      <c r="BV6" s="640"/>
      <c r="BW6" s="640"/>
      <c r="BX6" s="640"/>
      <c r="BY6" s="640"/>
      <c r="BZ6" s="640"/>
      <c r="CA6" s="640"/>
      <c r="CB6" s="644"/>
      <c r="CD6" s="622" t="s">
        <v>224</v>
      </c>
      <c r="CE6" s="623"/>
      <c r="CF6" s="623"/>
      <c r="CG6" s="623"/>
      <c r="CH6" s="623"/>
      <c r="CI6" s="623"/>
      <c r="CJ6" s="623"/>
      <c r="CK6" s="623"/>
      <c r="CL6" s="623"/>
      <c r="CM6" s="623"/>
      <c r="CN6" s="623"/>
      <c r="CO6" s="623"/>
      <c r="CP6" s="623"/>
      <c r="CQ6" s="624"/>
      <c r="CR6" s="636">
        <v>261462</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261426</v>
      </c>
      <c r="DR6" s="637"/>
      <c r="DS6" s="637"/>
      <c r="DT6" s="637"/>
      <c r="DU6" s="637"/>
      <c r="DV6" s="637"/>
      <c r="DW6" s="637"/>
      <c r="DX6" s="637"/>
      <c r="DY6" s="637"/>
      <c r="DZ6" s="637"/>
      <c r="EA6" s="637"/>
      <c r="EB6" s="637"/>
      <c r="EC6" s="646"/>
    </row>
    <row r="7" spans="2:143" ht="11.25" customHeight="1" x14ac:dyDescent="0.15">
      <c r="B7" s="633" t="s">
        <v>225</v>
      </c>
      <c r="C7" s="634"/>
      <c r="D7" s="634"/>
      <c r="E7" s="634"/>
      <c r="F7" s="634"/>
      <c r="G7" s="634"/>
      <c r="H7" s="634"/>
      <c r="I7" s="634"/>
      <c r="J7" s="634"/>
      <c r="K7" s="634"/>
      <c r="L7" s="634"/>
      <c r="M7" s="634"/>
      <c r="N7" s="634"/>
      <c r="O7" s="634"/>
      <c r="P7" s="634"/>
      <c r="Q7" s="635"/>
      <c r="R7" s="636">
        <v>1871</v>
      </c>
      <c r="S7" s="637"/>
      <c r="T7" s="637"/>
      <c r="U7" s="637"/>
      <c r="V7" s="637"/>
      <c r="W7" s="637"/>
      <c r="X7" s="637"/>
      <c r="Y7" s="638"/>
      <c r="Z7" s="639">
        <v>0</v>
      </c>
      <c r="AA7" s="639"/>
      <c r="AB7" s="639"/>
      <c r="AC7" s="639"/>
      <c r="AD7" s="640">
        <v>1871</v>
      </c>
      <c r="AE7" s="640"/>
      <c r="AF7" s="640"/>
      <c r="AG7" s="640"/>
      <c r="AH7" s="640"/>
      <c r="AI7" s="640"/>
      <c r="AJ7" s="640"/>
      <c r="AK7" s="640"/>
      <c r="AL7" s="641">
        <v>0</v>
      </c>
      <c r="AM7" s="642"/>
      <c r="AN7" s="642"/>
      <c r="AO7" s="643"/>
      <c r="AP7" s="633" t="s">
        <v>226</v>
      </c>
      <c r="AQ7" s="634"/>
      <c r="AR7" s="634"/>
      <c r="AS7" s="634"/>
      <c r="AT7" s="634"/>
      <c r="AU7" s="634"/>
      <c r="AV7" s="634"/>
      <c r="AW7" s="634"/>
      <c r="AX7" s="634"/>
      <c r="AY7" s="634"/>
      <c r="AZ7" s="634"/>
      <c r="BA7" s="634"/>
      <c r="BB7" s="634"/>
      <c r="BC7" s="634"/>
      <c r="BD7" s="634"/>
      <c r="BE7" s="634"/>
      <c r="BF7" s="635"/>
      <c r="BG7" s="636">
        <v>3321070</v>
      </c>
      <c r="BH7" s="637"/>
      <c r="BI7" s="637"/>
      <c r="BJ7" s="637"/>
      <c r="BK7" s="637"/>
      <c r="BL7" s="637"/>
      <c r="BM7" s="637"/>
      <c r="BN7" s="638"/>
      <c r="BO7" s="639">
        <v>40.9</v>
      </c>
      <c r="BP7" s="639"/>
      <c r="BQ7" s="639"/>
      <c r="BR7" s="639"/>
      <c r="BS7" s="640">
        <v>118532</v>
      </c>
      <c r="BT7" s="640"/>
      <c r="BU7" s="640"/>
      <c r="BV7" s="640"/>
      <c r="BW7" s="640"/>
      <c r="BX7" s="640"/>
      <c r="BY7" s="640"/>
      <c r="BZ7" s="640"/>
      <c r="CA7" s="640"/>
      <c r="CB7" s="644"/>
      <c r="CD7" s="633" t="s">
        <v>227</v>
      </c>
      <c r="CE7" s="634"/>
      <c r="CF7" s="634"/>
      <c r="CG7" s="634"/>
      <c r="CH7" s="634"/>
      <c r="CI7" s="634"/>
      <c r="CJ7" s="634"/>
      <c r="CK7" s="634"/>
      <c r="CL7" s="634"/>
      <c r="CM7" s="634"/>
      <c r="CN7" s="634"/>
      <c r="CO7" s="634"/>
      <c r="CP7" s="634"/>
      <c r="CQ7" s="635"/>
      <c r="CR7" s="636">
        <v>7322568</v>
      </c>
      <c r="CS7" s="637"/>
      <c r="CT7" s="637"/>
      <c r="CU7" s="637"/>
      <c r="CV7" s="637"/>
      <c r="CW7" s="637"/>
      <c r="CX7" s="637"/>
      <c r="CY7" s="638"/>
      <c r="CZ7" s="639">
        <v>17.600000000000001</v>
      </c>
      <c r="DA7" s="639"/>
      <c r="DB7" s="639"/>
      <c r="DC7" s="639"/>
      <c r="DD7" s="645">
        <v>1387280</v>
      </c>
      <c r="DE7" s="637"/>
      <c r="DF7" s="637"/>
      <c r="DG7" s="637"/>
      <c r="DH7" s="637"/>
      <c r="DI7" s="637"/>
      <c r="DJ7" s="637"/>
      <c r="DK7" s="637"/>
      <c r="DL7" s="637"/>
      <c r="DM7" s="637"/>
      <c r="DN7" s="637"/>
      <c r="DO7" s="637"/>
      <c r="DP7" s="638"/>
      <c r="DQ7" s="645">
        <v>3952732</v>
      </c>
      <c r="DR7" s="637"/>
      <c r="DS7" s="637"/>
      <c r="DT7" s="637"/>
      <c r="DU7" s="637"/>
      <c r="DV7" s="637"/>
      <c r="DW7" s="637"/>
      <c r="DX7" s="637"/>
      <c r="DY7" s="637"/>
      <c r="DZ7" s="637"/>
      <c r="EA7" s="637"/>
      <c r="EB7" s="637"/>
      <c r="EC7" s="646"/>
    </row>
    <row r="8" spans="2:143" ht="11.25" customHeight="1" x14ac:dyDescent="0.15">
      <c r="B8" s="633" t="s">
        <v>228</v>
      </c>
      <c r="C8" s="634"/>
      <c r="D8" s="634"/>
      <c r="E8" s="634"/>
      <c r="F8" s="634"/>
      <c r="G8" s="634"/>
      <c r="H8" s="634"/>
      <c r="I8" s="634"/>
      <c r="J8" s="634"/>
      <c r="K8" s="634"/>
      <c r="L8" s="634"/>
      <c r="M8" s="634"/>
      <c r="N8" s="634"/>
      <c r="O8" s="634"/>
      <c r="P8" s="634"/>
      <c r="Q8" s="635"/>
      <c r="R8" s="636">
        <v>20624</v>
      </c>
      <c r="S8" s="637"/>
      <c r="T8" s="637"/>
      <c r="U8" s="637"/>
      <c r="V8" s="637"/>
      <c r="W8" s="637"/>
      <c r="X8" s="637"/>
      <c r="Y8" s="638"/>
      <c r="Z8" s="639">
        <v>0</v>
      </c>
      <c r="AA8" s="639"/>
      <c r="AB8" s="639"/>
      <c r="AC8" s="639"/>
      <c r="AD8" s="640">
        <v>20624</v>
      </c>
      <c r="AE8" s="640"/>
      <c r="AF8" s="640"/>
      <c r="AG8" s="640"/>
      <c r="AH8" s="640"/>
      <c r="AI8" s="640"/>
      <c r="AJ8" s="640"/>
      <c r="AK8" s="640"/>
      <c r="AL8" s="641">
        <v>0.1</v>
      </c>
      <c r="AM8" s="642"/>
      <c r="AN8" s="642"/>
      <c r="AO8" s="643"/>
      <c r="AP8" s="633" t="s">
        <v>229</v>
      </c>
      <c r="AQ8" s="634"/>
      <c r="AR8" s="634"/>
      <c r="AS8" s="634"/>
      <c r="AT8" s="634"/>
      <c r="AU8" s="634"/>
      <c r="AV8" s="634"/>
      <c r="AW8" s="634"/>
      <c r="AX8" s="634"/>
      <c r="AY8" s="634"/>
      <c r="AZ8" s="634"/>
      <c r="BA8" s="634"/>
      <c r="BB8" s="634"/>
      <c r="BC8" s="634"/>
      <c r="BD8" s="634"/>
      <c r="BE8" s="634"/>
      <c r="BF8" s="635"/>
      <c r="BG8" s="636">
        <v>119351</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230</v>
      </c>
      <c r="CE8" s="634"/>
      <c r="CF8" s="634"/>
      <c r="CG8" s="634"/>
      <c r="CH8" s="634"/>
      <c r="CI8" s="634"/>
      <c r="CJ8" s="634"/>
      <c r="CK8" s="634"/>
      <c r="CL8" s="634"/>
      <c r="CM8" s="634"/>
      <c r="CN8" s="634"/>
      <c r="CO8" s="634"/>
      <c r="CP8" s="634"/>
      <c r="CQ8" s="635"/>
      <c r="CR8" s="636">
        <v>13580917</v>
      </c>
      <c r="CS8" s="637"/>
      <c r="CT8" s="637"/>
      <c r="CU8" s="637"/>
      <c r="CV8" s="637"/>
      <c r="CW8" s="637"/>
      <c r="CX8" s="637"/>
      <c r="CY8" s="638"/>
      <c r="CZ8" s="639">
        <v>32.6</v>
      </c>
      <c r="DA8" s="639"/>
      <c r="DB8" s="639"/>
      <c r="DC8" s="639"/>
      <c r="DD8" s="645">
        <v>169030</v>
      </c>
      <c r="DE8" s="637"/>
      <c r="DF8" s="637"/>
      <c r="DG8" s="637"/>
      <c r="DH8" s="637"/>
      <c r="DI8" s="637"/>
      <c r="DJ8" s="637"/>
      <c r="DK8" s="637"/>
      <c r="DL8" s="637"/>
      <c r="DM8" s="637"/>
      <c r="DN8" s="637"/>
      <c r="DO8" s="637"/>
      <c r="DP8" s="638"/>
      <c r="DQ8" s="645">
        <v>7692666</v>
      </c>
      <c r="DR8" s="637"/>
      <c r="DS8" s="637"/>
      <c r="DT8" s="637"/>
      <c r="DU8" s="637"/>
      <c r="DV8" s="637"/>
      <c r="DW8" s="637"/>
      <c r="DX8" s="637"/>
      <c r="DY8" s="637"/>
      <c r="DZ8" s="637"/>
      <c r="EA8" s="637"/>
      <c r="EB8" s="637"/>
      <c r="EC8" s="646"/>
    </row>
    <row r="9" spans="2:143" ht="11.25" customHeight="1" x14ac:dyDescent="0.15">
      <c r="B9" s="633" t="s">
        <v>231</v>
      </c>
      <c r="C9" s="634"/>
      <c r="D9" s="634"/>
      <c r="E9" s="634"/>
      <c r="F9" s="634"/>
      <c r="G9" s="634"/>
      <c r="H9" s="634"/>
      <c r="I9" s="634"/>
      <c r="J9" s="634"/>
      <c r="K9" s="634"/>
      <c r="L9" s="634"/>
      <c r="M9" s="634"/>
      <c r="N9" s="634"/>
      <c r="O9" s="634"/>
      <c r="P9" s="634"/>
      <c r="Q9" s="635"/>
      <c r="R9" s="636">
        <v>27699</v>
      </c>
      <c r="S9" s="637"/>
      <c r="T9" s="637"/>
      <c r="U9" s="637"/>
      <c r="V9" s="637"/>
      <c r="W9" s="637"/>
      <c r="X9" s="637"/>
      <c r="Y9" s="638"/>
      <c r="Z9" s="639">
        <v>0.1</v>
      </c>
      <c r="AA9" s="639"/>
      <c r="AB9" s="639"/>
      <c r="AC9" s="639"/>
      <c r="AD9" s="640">
        <v>27699</v>
      </c>
      <c r="AE9" s="640"/>
      <c r="AF9" s="640"/>
      <c r="AG9" s="640"/>
      <c r="AH9" s="640"/>
      <c r="AI9" s="640"/>
      <c r="AJ9" s="640"/>
      <c r="AK9" s="640"/>
      <c r="AL9" s="641">
        <v>0.1</v>
      </c>
      <c r="AM9" s="642"/>
      <c r="AN9" s="642"/>
      <c r="AO9" s="643"/>
      <c r="AP9" s="633" t="s">
        <v>232</v>
      </c>
      <c r="AQ9" s="634"/>
      <c r="AR9" s="634"/>
      <c r="AS9" s="634"/>
      <c r="AT9" s="634"/>
      <c r="AU9" s="634"/>
      <c r="AV9" s="634"/>
      <c r="AW9" s="634"/>
      <c r="AX9" s="634"/>
      <c r="AY9" s="634"/>
      <c r="AZ9" s="634"/>
      <c r="BA9" s="634"/>
      <c r="BB9" s="634"/>
      <c r="BC9" s="634"/>
      <c r="BD9" s="634"/>
      <c r="BE9" s="634"/>
      <c r="BF9" s="635"/>
      <c r="BG9" s="636">
        <v>2692636</v>
      </c>
      <c r="BH9" s="637"/>
      <c r="BI9" s="637"/>
      <c r="BJ9" s="637"/>
      <c r="BK9" s="637"/>
      <c r="BL9" s="637"/>
      <c r="BM9" s="637"/>
      <c r="BN9" s="638"/>
      <c r="BO9" s="639">
        <v>33.1</v>
      </c>
      <c r="BP9" s="639"/>
      <c r="BQ9" s="639"/>
      <c r="BR9" s="639"/>
      <c r="BS9" s="640" t="s">
        <v>122</v>
      </c>
      <c r="BT9" s="640"/>
      <c r="BU9" s="640"/>
      <c r="BV9" s="640"/>
      <c r="BW9" s="640"/>
      <c r="BX9" s="640"/>
      <c r="BY9" s="640"/>
      <c r="BZ9" s="640"/>
      <c r="CA9" s="640"/>
      <c r="CB9" s="644"/>
      <c r="CD9" s="633" t="s">
        <v>233</v>
      </c>
      <c r="CE9" s="634"/>
      <c r="CF9" s="634"/>
      <c r="CG9" s="634"/>
      <c r="CH9" s="634"/>
      <c r="CI9" s="634"/>
      <c r="CJ9" s="634"/>
      <c r="CK9" s="634"/>
      <c r="CL9" s="634"/>
      <c r="CM9" s="634"/>
      <c r="CN9" s="634"/>
      <c r="CO9" s="634"/>
      <c r="CP9" s="634"/>
      <c r="CQ9" s="635"/>
      <c r="CR9" s="636">
        <v>4853175</v>
      </c>
      <c r="CS9" s="637"/>
      <c r="CT9" s="637"/>
      <c r="CU9" s="637"/>
      <c r="CV9" s="637"/>
      <c r="CW9" s="637"/>
      <c r="CX9" s="637"/>
      <c r="CY9" s="638"/>
      <c r="CZ9" s="639">
        <v>11.6</v>
      </c>
      <c r="DA9" s="639"/>
      <c r="DB9" s="639"/>
      <c r="DC9" s="639"/>
      <c r="DD9" s="645">
        <v>507014</v>
      </c>
      <c r="DE9" s="637"/>
      <c r="DF9" s="637"/>
      <c r="DG9" s="637"/>
      <c r="DH9" s="637"/>
      <c r="DI9" s="637"/>
      <c r="DJ9" s="637"/>
      <c r="DK9" s="637"/>
      <c r="DL9" s="637"/>
      <c r="DM9" s="637"/>
      <c r="DN9" s="637"/>
      <c r="DO9" s="637"/>
      <c r="DP9" s="638"/>
      <c r="DQ9" s="645">
        <v>3989919</v>
      </c>
      <c r="DR9" s="637"/>
      <c r="DS9" s="637"/>
      <c r="DT9" s="637"/>
      <c r="DU9" s="637"/>
      <c r="DV9" s="637"/>
      <c r="DW9" s="637"/>
      <c r="DX9" s="637"/>
      <c r="DY9" s="637"/>
      <c r="DZ9" s="637"/>
      <c r="EA9" s="637"/>
      <c r="EB9" s="637"/>
      <c r="EC9" s="646"/>
    </row>
    <row r="10" spans="2:143" ht="11.25" customHeight="1" x14ac:dyDescent="0.15">
      <c r="B10" s="633" t="s">
        <v>234</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235</v>
      </c>
      <c r="AQ10" s="634"/>
      <c r="AR10" s="634"/>
      <c r="AS10" s="634"/>
      <c r="AT10" s="634"/>
      <c r="AU10" s="634"/>
      <c r="AV10" s="634"/>
      <c r="AW10" s="634"/>
      <c r="AX10" s="634"/>
      <c r="AY10" s="634"/>
      <c r="AZ10" s="634"/>
      <c r="BA10" s="634"/>
      <c r="BB10" s="634"/>
      <c r="BC10" s="634"/>
      <c r="BD10" s="634"/>
      <c r="BE10" s="634"/>
      <c r="BF10" s="635"/>
      <c r="BG10" s="636">
        <v>224508</v>
      </c>
      <c r="BH10" s="637"/>
      <c r="BI10" s="637"/>
      <c r="BJ10" s="637"/>
      <c r="BK10" s="637"/>
      <c r="BL10" s="637"/>
      <c r="BM10" s="637"/>
      <c r="BN10" s="638"/>
      <c r="BO10" s="639">
        <v>2.8</v>
      </c>
      <c r="BP10" s="639"/>
      <c r="BQ10" s="639"/>
      <c r="BR10" s="639"/>
      <c r="BS10" s="640">
        <v>37360</v>
      </c>
      <c r="BT10" s="640"/>
      <c r="BU10" s="640"/>
      <c r="BV10" s="640"/>
      <c r="BW10" s="640"/>
      <c r="BX10" s="640"/>
      <c r="BY10" s="640"/>
      <c r="BZ10" s="640"/>
      <c r="CA10" s="640"/>
      <c r="CB10" s="644"/>
      <c r="CD10" s="633" t="s">
        <v>236</v>
      </c>
      <c r="CE10" s="634"/>
      <c r="CF10" s="634"/>
      <c r="CG10" s="634"/>
      <c r="CH10" s="634"/>
      <c r="CI10" s="634"/>
      <c r="CJ10" s="634"/>
      <c r="CK10" s="634"/>
      <c r="CL10" s="634"/>
      <c r="CM10" s="634"/>
      <c r="CN10" s="634"/>
      <c r="CO10" s="634"/>
      <c r="CP10" s="634"/>
      <c r="CQ10" s="635"/>
      <c r="CR10" s="636">
        <v>85564</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81441</v>
      </c>
      <c r="DR10" s="637"/>
      <c r="DS10" s="637"/>
      <c r="DT10" s="637"/>
      <c r="DU10" s="637"/>
      <c r="DV10" s="637"/>
      <c r="DW10" s="637"/>
      <c r="DX10" s="637"/>
      <c r="DY10" s="637"/>
      <c r="DZ10" s="637"/>
      <c r="EA10" s="637"/>
      <c r="EB10" s="637"/>
      <c r="EC10" s="646"/>
    </row>
    <row r="11" spans="2:143" ht="11.25" customHeight="1" x14ac:dyDescent="0.15">
      <c r="B11" s="633" t="s">
        <v>237</v>
      </c>
      <c r="C11" s="634"/>
      <c r="D11" s="634"/>
      <c r="E11" s="634"/>
      <c r="F11" s="634"/>
      <c r="G11" s="634"/>
      <c r="H11" s="634"/>
      <c r="I11" s="634"/>
      <c r="J11" s="634"/>
      <c r="K11" s="634"/>
      <c r="L11" s="634"/>
      <c r="M11" s="634"/>
      <c r="N11" s="634"/>
      <c r="O11" s="634"/>
      <c r="P11" s="634"/>
      <c r="Q11" s="635"/>
      <c r="R11" s="636">
        <v>1812496</v>
      </c>
      <c r="S11" s="637"/>
      <c r="T11" s="637"/>
      <c r="U11" s="637"/>
      <c r="V11" s="637"/>
      <c r="W11" s="637"/>
      <c r="X11" s="637"/>
      <c r="Y11" s="638"/>
      <c r="Z11" s="641">
        <v>4.2</v>
      </c>
      <c r="AA11" s="642"/>
      <c r="AB11" s="642"/>
      <c r="AC11" s="648"/>
      <c r="AD11" s="645">
        <v>1812496</v>
      </c>
      <c r="AE11" s="637"/>
      <c r="AF11" s="637"/>
      <c r="AG11" s="637"/>
      <c r="AH11" s="637"/>
      <c r="AI11" s="637"/>
      <c r="AJ11" s="637"/>
      <c r="AK11" s="638"/>
      <c r="AL11" s="641">
        <v>8.1999999999999993</v>
      </c>
      <c r="AM11" s="642"/>
      <c r="AN11" s="642"/>
      <c r="AO11" s="643"/>
      <c r="AP11" s="633" t="s">
        <v>238</v>
      </c>
      <c r="AQ11" s="634"/>
      <c r="AR11" s="634"/>
      <c r="AS11" s="634"/>
      <c r="AT11" s="634"/>
      <c r="AU11" s="634"/>
      <c r="AV11" s="634"/>
      <c r="AW11" s="634"/>
      <c r="AX11" s="634"/>
      <c r="AY11" s="634"/>
      <c r="AZ11" s="634"/>
      <c r="BA11" s="634"/>
      <c r="BB11" s="634"/>
      <c r="BC11" s="634"/>
      <c r="BD11" s="634"/>
      <c r="BE11" s="634"/>
      <c r="BF11" s="635"/>
      <c r="BG11" s="636">
        <v>284575</v>
      </c>
      <c r="BH11" s="637"/>
      <c r="BI11" s="637"/>
      <c r="BJ11" s="637"/>
      <c r="BK11" s="637"/>
      <c r="BL11" s="637"/>
      <c r="BM11" s="637"/>
      <c r="BN11" s="638"/>
      <c r="BO11" s="639">
        <v>3.5</v>
      </c>
      <c r="BP11" s="639"/>
      <c r="BQ11" s="639"/>
      <c r="BR11" s="639"/>
      <c r="BS11" s="640">
        <v>81172</v>
      </c>
      <c r="BT11" s="640"/>
      <c r="BU11" s="640"/>
      <c r="BV11" s="640"/>
      <c r="BW11" s="640"/>
      <c r="BX11" s="640"/>
      <c r="BY11" s="640"/>
      <c r="BZ11" s="640"/>
      <c r="CA11" s="640"/>
      <c r="CB11" s="644"/>
      <c r="CD11" s="633" t="s">
        <v>239</v>
      </c>
      <c r="CE11" s="634"/>
      <c r="CF11" s="634"/>
      <c r="CG11" s="634"/>
      <c r="CH11" s="634"/>
      <c r="CI11" s="634"/>
      <c r="CJ11" s="634"/>
      <c r="CK11" s="634"/>
      <c r="CL11" s="634"/>
      <c r="CM11" s="634"/>
      <c r="CN11" s="634"/>
      <c r="CO11" s="634"/>
      <c r="CP11" s="634"/>
      <c r="CQ11" s="635"/>
      <c r="CR11" s="636">
        <v>1403899</v>
      </c>
      <c r="CS11" s="637"/>
      <c r="CT11" s="637"/>
      <c r="CU11" s="637"/>
      <c r="CV11" s="637"/>
      <c r="CW11" s="637"/>
      <c r="CX11" s="637"/>
      <c r="CY11" s="638"/>
      <c r="CZ11" s="639">
        <v>3.4</v>
      </c>
      <c r="DA11" s="639"/>
      <c r="DB11" s="639"/>
      <c r="DC11" s="639"/>
      <c r="DD11" s="645">
        <v>314368</v>
      </c>
      <c r="DE11" s="637"/>
      <c r="DF11" s="637"/>
      <c r="DG11" s="637"/>
      <c r="DH11" s="637"/>
      <c r="DI11" s="637"/>
      <c r="DJ11" s="637"/>
      <c r="DK11" s="637"/>
      <c r="DL11" s="637"/>
      <c r="DM11" s="637"/>
      <c r="DN11" s="637"/>
      <c r="DO11" s="637"/>
      <c r="DP11" s="638"/>
      <c r="DQ11" s="645">
        <v>927606</v>
      </c>
      <c r="DR11" s="637"/>
      <c r="DS11" s="637"/>
      <c r="DT11" s="637"/>
      <c r="DU11" s="637"/>
      <c r="DV11" s="637"/>
      <c r="DW11" s="637"/>
      <c r="DX11" s="637"/>
      <c r="DY11" s="637"/>
      <c r="DZ11" s="637"/>
      <c r="EA11" s="637"/>
      <c r="EB11" s="637"/>
      <c r="EC11" s="646"/>
    </row>
    <row r="12" spans="2:143" ht="11.25" customHeight="1" x14ac:dyDescent="0.15">
      <c r="B12" s="633" t="s">
        <v>240</v>
      </c>
      <c r="C12" s="634"/>
      <c r="D12" s="634"/>
      <c r="E12" s="634"/>
      <c r="F12" s="634"/>
      <c r="G12" s="634"/>
      <c r="H12" s="634"/>
      <c r="I12" s="634"/>
      <c r="J12" s="634"/>
      <c r="K12" s="634"/>
      <c r="L12" s="634"/>
      <c r="M12" s="634"/>
      <c r="N12" s="634"/>
      <c r="O12" s="634"/>
      <c r="P12" s="634"/>
      <c r="Q12" s="635"/>
      <c r="R12" s="636">
        <v>4306</v>
      </c>
      <c r="S12" s="637"/>
      <c r="T12" s="637"/>
      <c r="U12" s="637"/>
      <c r="V12" s="637"/>
      <c r="W12" s="637"/>
      <c r="X12" s="637"/>
      <c r="Y12" s="638"/>
      <c r="Z12" s="639">
        <v>0</v>
      </c>
      <c r="AA12" s="639"/>
      <c r="AB12" s="639"/>
      <c r="AC12" s="639"/>
      <c r="AD12" s="640">
        <v>4306</v>
      </c>
      <c r="AE12" s="640"/>
      <c r="AF12" s="640"/>
      <c r="AG12" s="640"/>
      <c r="AH12" s="640"/>
      <c r="AI12" s="640"/>
      <c r="AJ12" s="640"/>
      <c r="AK12" s="640"/>
      <c r="AL12" s="641">
        <v>0</v>
      </c>
      <c r="AM12" s="642"/>
      <c r="AN12" s="642"/>
      <c r="AO12" s="643"/>
      <c r="AP12" s="633" t="s">
        <v>241</v>
      </c>
      <c r="AQ12" s="634"/>
      <c r="AR12" s="634"/>
      <c r="AS12" s="634"/>
      <c r="AT12" s="634"/>
      <c r="AU12" s="634"/>
      <c r="AV12" s="634"/>
      <c r="AW12" s="634"/>
      <c r="AX12" s="634"/>
      <c r="AY12" s="634"/>
      <c r="AZ12" s="634"/>
      <c r="BA12" s="634"/>
      <c r="BB12" s="634"/>
      <c r="BC12" s="634"/>
      <c r="BD12" s="634"/>
      <c r="BE12" s="634"/>
      <c r="BF12" s="635"/>
      <c r="BG12" s="636">
        <v>3995619</v>
      </c>
      <c r="BH12" s="637"/>
      <c r="BI12" s="637"/>
      <c r="BJ12" s="637"/>
      <c r="BK12" s="637"/>
      <c r="BL12" s="637"/>
      <c r="BM12" s="637"/>
      <c r="BN12" s="638"/>
      <c r="BO12" s="639">
        <v>49.2</v>
      </c>
      <c r="BP12" s="639"/>
      <c r="BQ12" s="639"/>
      <c r="BR12" s="639"/>
      <c r="BS12" s="640" t="s">
        <v>122</v>
      </c>
      <c r="BT12" s="640"/>
      <c r="BU12" s="640"/>
      <c r="BV12" s="640"/>
      <c r="BW12" s="640"/>
      <c r="BX12" s="640"/>
      <c r="BY12" s="640"/>
      <c r="BZ12" s="640"/>
      <c r="CA12" s="640"/>
      <c r="CB12" s="644"/>
      <c r="CD12" s="633" t="s">
        <v>242</v>
      </c>
      <c r="CE12" s="634"/>
      <c r="CF12" s="634"/>
      <c r="CG12" s="634"/>
      <c r="CH12" s="634"/>
      <c r="CI12" s="634"/>
      <c r="CJ12" s="634"/>
      <c r="CK12" s="634"/>
      <c r="CL12" s="634"/>
      <c r="CM12" s="634"/>
      <c r="CN12" s="634"/>
      <c r="CO12" s="634"/>
      <c r="CP12" s="634"/>
      <c r="CQ12" s="635"/>
      <c r="CR12" s="636">
        <v>1761949</v>
      </c>
      <c r="CS12" s="637"/>
      <c r="CT12" s="637"/>
      <c r="CU12" s="637"/>
      <c r="CV12" s="637"/>
      <c r="CW12" s="637"/>
      <c r="CX12" s="637"/>
      <c r="CY12" s="638"/>
      <c r="CZ12" s="639">
        <v>4.2</v>
      </c>
      <c r="DA12" s="639"/>
      <c r="DB12" s="639"/>
      <c r="DC12" s="639"/>
      <c r="DD12" s="645">
        <v>38831</v>
      </c>
      <c r="DE12" s="637"/>
      <c r="DF12" s="637"/>
      <c r="DG12" s="637"/>
      <c r="DH12" s="637"/>
      <c r="DI12" s="637"/>
      <c r="DJ12" s="637"/>
      <c r="DK12" s="637"/>
      <c r="DL12" s="637"/>
      <c r="DM12" s="637"/>
      <c r="DN12" s="637"/>
      <c r="DO12" s="637"/>
      <c r="DP12" s="638"/>
      <c r="DQ12" s="645">
        <v>873769</v>
      </c>
      <c r="DR12" s="637"/>
      <c r="DS12" s="637"/>
      <c r="DT12" s="637"/>
      <c r="DU12" s="637"/>
      <c r="DV12" s="637"/>
      <c r="DW12" s="637"/>
      <c r="DX12" s="637"/>
      <c r="DY12" s="637"/>
      <c r="DZ12" s="637"/>
      <c r="EA12" s="637"/>
      <c r="EB12" s="637"/>
      <c r="EC12" s="646"/>
    </row>
    <row r="13" spans="2:143" ht="11.25" customHeight="1" x14ac:dyDescent="0.15">
      <c r="B13" s="633" t="s">
        <v>243</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244</v>
      </c>
      <c r="AQ13" s="634"/>
      <c r="AR13" s="634"/>
      <c r="AS13" s="634"/>
      <c r="AT13" s="634"/>
      <c r="AU13" s="634"/>
      <c r="AV13" s="634"/>
      <c r="AW13" s="634"/>
      <c r="AX13" s="634"/>
      <c r="AY13" s="634"/>
      <c r="AZ13" s="634"/>
      <c r="BA13" s="634"/>
      <c r="BB13" s="634"/>
      <c r="BC13" s="634"/>
      <c r="BD13" s="634"/>
      <c r="BE13" s="634"/>
      <c r="BF13" s="635"/>
      <c r="BG13" s="636">
        <v>3889061</v>
      </c>
      <c r="BH13" s="637"/>
      <c r="BI13" s="637"/>
      <c r="BJ13" s="637"/>
      <c r="BK13" s="637"/>
      <c r="BL13" s="637"/>
      <c r="BM13" s="637"/>
      <c r="BN13" s="638"/>
      <c r="BO13" s="639">
        <v>47.8</v>
      </c>
      <c r="BP13" s="639"/>
      <c r="BQ13" s="639"/>
      <c r="BR13" s="639"/>
      <c r="BS13" s="640" t="s">
        <v>122</v>
      </c>
      <c r="BT13" s="640"/>
      <c r="BU13" s="640"/>
      <c r="BV13" s="640"/>
      <c r="BW13" s="640"/>
      <c r="BX13" s="640"/>
      <c r="BY13" s="640"/>
      <c r="BZ13" s="640"/>
      <c r="CA13" s="640"/>
      <c r="CB13" s="644"/>
      <c r="CD13" s="633" t="s">
        <v>245</v>
      </c>
      <c r="CE13" s="634"/>
      <c r="CF13" s="634"/>
      <c r="CG13" s="634"/>
      <c r="CH13" s="634"/>
      <c r="CI13" s="634"/>
      <c r="CJ13" s="634"/>
      <c r="CK13" s="634"/>
      <c r="CL13" s="634"/>
      <c r="CM13" s="634"/>
      <c r="CN13" s="634"/>
      <c r="CO13" s="634"/>
      <c r="CP13" s="634"/>
      <c r="CQ13" s="635"/>
      <c r="CR13" s="636">
        <v>3149509</v>
      </c>
      <c r="CS13" s="637"/>
      <c r="CT13" s="637"/>
      <c r="CU13" s="637"/>
      <c r="CV13" s="637"/>
      <c r="CW13" s="637"/>
      <c r="CX13" s="637"/>
      <c r="CY13" s="638"/>
      <c r="CZ13" s="639">
        <v>7.6</v>
      </c>
      <c r="DA13" s="639"/>
      <c r="DB13" s="639"/>
      <c r="DC13" s="639"/>
      <c r="DD13" s="645">
        <v>1523971</v>
      </c>
      <c r="DE13" s="637"/>
      <c r="DF13" s="637"/>
      <c r="DG13" s="637"/>
      <c r="DH13" s="637"/>
      <c r="DI13" s="637"/>
      <c r="DJ13" s="637"/>
      <c r="DK13" s="637"/>
      <c r="DL13" s="637"/>
      <c r="DM13" s="637"/>
      <c r="DN13" s="637"/>
      <c r="DO13" s="637"/>
      <c r="DP13" s="638"/>
      <c r="DQ13" s="645">
        <v>1824996</v>
      </c>
      <c r="DR13" s="637"/>
      <c r="DS13" s="637"/>
      <c r="DT13" s="637"/>
      <c r="DU13" s="637"/>
      <c r="DV13" s="637"/>
      <c r="DW13" s="637"/>
      <c r="DX13" s="637"/>
      <c r="DY13" s="637"/>
      <c r="DZ13" s="637"/>
      <c r="EA13" s="637"/>
      <c r="EB13" s="637"/>
      <c r="EC13" s="646"/>
    </row>
    <row r="14" spans="2:143" ht="11.25" customHeight="1" x14ac:dyDescent="0.15">
      <c r="B14" s="633" t="s">
        <v>246</v>
      </c>
      <c r="C14" s="634"/>
      <c r="D14" s="634"/>
      <c r="E14" s="634"/>
      <c r="F14" s="634"/>
      <c r="G14" s="634"/>
      <c r="H14" s="634"/>
      <c r="I14" s="634"/>
      <c r="J14" s="634"/>
      <c r="K14" s="634"/>
      <c r="L14" s="634"/>
      <c r="M14" s="634"/>
      <c r="N14" s="634"/>
      <c r="O14" s="634"/>
      <c r="P14" s="634"/>
      <c r="Q14" s="635"/>
      <c r="R14" s="636">
        <v>1635</v>
      </c>
      <c r="S14" s="637"/>
      <c r="T14" s="637"/>
      <c r="U14" s="637"/>
      <c r="V14" s="637"/>
      <c r="W14" s="637"/>
      <c r="X14" s="637"/>
      <c r="Y14" s="638"/>
      <c r="Z14" s="639">
        <v>0</v>
      </c>
      <c r="AA14" s="639"/>
      <c r="AB14" s="639"/>
      <c r="AC14" s="639"/>
      <c r="AD14" s="640">
        <v>1635</v>
      </c>
      <c r="AE14" s="640"/>
      <c r="AF14" s="640"/>
      <c r="AG14" s="640"/>
      <c r="AH14" s="640"/>
      <c r="AI14" s="640"/>
      <c r="AJ14" s="640"/>
      <c r="AK14" s="640"/>
      <c r="AL14" s="641">
        <v>0</v>
      </c>
      <c r="AM14" s="642"/>
      <c r="AN14" s="642"/>
      <c r="AO14" s="643"/>
      <c r="AP14" s="633" t="s">
        <v>247</v>
      </c>
      <c r="AQ14" s="634"/>
      <c r="AR14" s="634"/>
      <c r="AS14" s="634"/>
      <c r="AT14" s="634"/>
      <c r="AU14" s="634"/>
      <c r="AV14" s="634"/>
      <c r="AW14" s="634"/>
      <c r="AX14" s="634"/>
      <c r="AY14" s="634"/>
      <c r="AZ14" s="634"/>
      <c r="BA14" s="634"/>
      <c r="BB14" s="634"/>
      <c r="BC14" s="634"/>
      <c r="BD14" s="634"/>
      <c r="BE14" s="634"/>
      <c r="BF14" s="635"/>
      <c r="BG14" s="636">
        <v>267267</v>
      </c>
      <c r="BH14" s="637"/>
      <c r="BI14" s="637"/>
      <c r="BJ14" s="637"/>
      <c r="BK14" s="637"/>
      <c r="BL14" s="637"/>
      <c r="BM14" s="637"/>
      <c r="BN14" s="638"/>
      <c r="BO14" s="639">
        <v>3.3</v>
      </c>
      <c r="BP14" s="639"/>
      <c r="BQ14" s="639"/>
      <c r="BR14" s="639"/>
      <c r="BS14" s="640" t="s">
        <v>122</v>
      </c>
      <c r="BT14" s="640"/>
      <c r="BU14" s="640"/>
      <c r="BV14" s="640"/>
      <c r="BW14" s="640"/>
      <c r="BX14" s="640"/>
      <c r="BY14" s="640"/>
      <c r="BZ14" s="640"/>
      <c r="CA14" s="640"/>
      <c r="CB14" s="644"/>
      <c r="CD14" s="633" t="s">
        <v>248</v>
      </c>
      <c r="CE14" s="634"/>
      <c r="CF14" s="634"/>
      <c r="CG14" s="634"/>
      <c r="CH14" s="634"/>
      <c r="CI14" s="634"/>
      <c r="CJ14" s="634"/>
      <c r="CK14" s="634"/>
      <c r="CL14" s="634"/>
      <c r="CM14" s="634"/>
      <c r="CN14" s="634"/>
      <c r="CO14" s="634"/>
      <c r="CP14" s="634"/>
      <c r="CQ14" s="635"/>
      <c r="CR14" s="636">
        <v>1432537</v>
      </c>
      <c r="CS14" s="637"/>
      <c r="CT14" s="637"/>
      <c r="CU14" s="637"/>
      <c r="CV14" s="637"/>
      <c r="CW14" s="637"/>
      <c r="CX14" s="637"/>
      <c r="CY14" s="638"/>
      <c r="CZ14" s="639">
        <v>3.4</v>
      </c>
      <c r="DA14" s="639"/>
      <c r="DB14" s="639"/>
      <c r="DC14" s="639"/>
      <c r="DD14" s="645">
        <v>303290</v>
      </c>
      <c r="DE14" s="637"/>
      <c r="DF14" s="637"/>
      <c r="DG14" s="637"/>
      <c r="DH14" s="637"/>
      <c r="DI14" s="637"/>
      <c r="DJ14" s="637"/>
      <c r="DK14" s="637"/>
      <c r="DL14" s="637"/>
      <c r="DM14" s="637"/>
      <c r="DN14" s="637"/>
      <c r="DO14" s="637"/>
      <c r="DP14" s="638"/>
      <c r="DQ14" s="645">
        <v>1125908</v>
      </c>
      <c r="DR14" s="637"/>
      <c r="DS14" s="637"/>
      <c r="DT14" s="637"/>
      <c r="DU14" s="637"/>
      <c r="DV14" s="637"/>
      <c r="DW14" s="637"/>
      <c r="DX14" s="637"/>
      <c r="DY14" s="637"/>
      <c r="DZ14" s="637"/>
      <c r="EA14" s="637"/>
      <c r="EB14" s="637"/>
      <c r="EC14" s="646"/>
    </row>
    <row r="15" spans="2:143" ht="11.25" customHeight="1" x14ac:dyDescent="0.15">
      <c r="B15" s="633" t="s">
        <v>249</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250</v>
      </c>
      <c r="AQ15" s="634"/>
      <c r="AR15" s="634"/>
      <c r="AS15" s="634"/>
      <c r="AT15" s="634"/>
      <c r="AU15" s="634"/>
      <c r="AV15" s="634"/>
      <c r="AW15" s="634"/>
      <c r="AX15" s="634"/>
      <c r="AY15" s="634"/>
      <c r="AZ15" s="634"/>
      <c r="BA15" s="634"/>
      <c r="BB15" s="634"/>
      <c r="BC15" s="634"/>
      <c r="BD15" s="634"/>
      <c r="BE15" s="634"/>
      <c r="BF15" s="635"/>
      <c r="BG15" s="636">
        <v>540454</v>
      </c>
      <c r="BH15" s="637"/>
      <c r="BI15" s="637"/>
      <c r="BJ15" s="637"/>
      <c r="BK15" s="637"/>
      <c r="BL15" s="637"/>
      <c r="BM15" s="637"/>
      <c r="BN15" s="638"/>
      <c r="BO15" s="639">
        <v>6.6</v>
      </c>
      <c r="BP15" s="639"/>
      <c r="BQ15" s="639"/>
      <c r="BR15" s="639"/>
      <c r="BS15" s="640" t="s">
        <v>122</v>
      </c>
      <c r="BT15" s="640"/>
      <c r="BU15" s="640"/>
      <c r="BV15" s="640"/>
      <c r="BW15" s="640"/>
      <c r="BX15" s="640"/>
      <c r="BY15" s="640"/>
      <c r="BZ15" s="640"/>
      <c r="CA15" s="640"/>
      <c r="CB15" s="644"/>
      <c r="CD15" s="633" t="s">
        <v>251</v>
      </c>
      <c r="CE15" s="634"/>
      <c r="CF15" s="634"/>
      <c r="CG15" s="634"/>
      <c r="CH15" s="634"/>
      <c r="CI15" s="634"/>
      <c r="CJ15" s="634"/>
      <c r="CK15" s="634"/>
      <c r="CL15" s="634"/>
      <c r="CM15" s="634"/>
      <c r="CN15" s="634"/>
      <c r="CO15" s="634"/>
      <c r="CP15" s="634"/>
      <c r="CQ15" s="635"/>
      <c r="CR15" s="636">
        <v>3468907</v>
      </c>
      <c r="CS15" s="637"/>
      <c r="CT15" s="637"/>
      <c r="CU15" s="637"/>
      <c r="CV15" s="637"/>
      <c r="CW15" s="637"/>
      <c r="CX15" s="637"/>
      <c r="CY15" s="638"/>
      <c r="CZ15" s="639">
        <v>8.3000000000000007</v>
      </c>
      <c r="DA15" s="639"/>
      <c r="DB15" s="639"/>
      <c r="DC15" s="639"/>
      <c r="DD15" s="645">
        <v>478816</v>
      </c>
      <c r="DE15" s="637"/>
      <c r="DF15" s="637"/>
      <c r="DG15" s="637"/>
      <c r="DH15" s="637"/>
      <c r="DI15" s="637"/>
      <c r="DJ15" s="637"/>
      <c r="DK15" s="637"/>
      <c r="DL15" s="637"/>
      <c r="DM15" s="637"/>
      <c r="DN15" s="637"/>
      <c r="DO15" s="637"/>
      <c r="DP15" s="638"/>
      <c r="DQ15" s="645">
        <v>2621787</v>
      </c>
      <c r="DR15" s="637"/>
      <c r="DS15" s="637"/>
      <c r="DT15" s="637"/>
      <c r="DU15" s="637"/>
      <c r="DV15" s="637"/>
      <c r="DW15" s="637"/>
      <c r="DX15" s="637"/>
      <c r="DY15" s="637"/>
      <c r="DZ15" s="637"/>
      <c r="EA15" s="637"/>
      <c r="EB15" s="637"/>
      <c r="EC15" s="646"/>
    </row>
    <row r="16" spans="2:143" ht="11.25" customHeight="1" x14ac:dyDescent="0.15">
      <c r="B16" s="633" t="s">
        <v>252</v>
      </c>
      <c r="C16" s="634"/>
      <c r="D16" s="634"/>
      <c r="E16" s="634"/>
      <c r="F16" s="634"/>
      <c r="G16" s="634"/>
      <c r="H16" s="634"/>
      <c r="I16" s="634"/>
      <c r="J16" s="634"/>
      <c r="K16" s="634"/>
      <c r="L16" s="634"/>
      <c r="M16" s="634"/>
      <c r="N16" s="634"/>
      <c r="O16" s="634"/>
      <c r="P16" s="634"/>
      <c r="Q16" s="635"/>
      <c r="R16" s="636">
        <v>22024</v>
      </c>
      <c r="S16" s="637"/>
      <c r="T16" s="637"/>
      <c r="U16" s="637"/>
      <c r="V16" s="637"/>
      <c r="W16" s="637"/>
      <c r="X16" s="637"/>
      <c r="Y16" s="638"/>
      <c r="Z16" s="639">
        <v>0.1</v>
      </c>
      <c r="AA16" s="639"/>
      <c r="AB16" s="639"/>
      <c r="AC16" s="639"/>
      <c r="AD16" s="640">
        <v>22024</v>
      </c>
      <c r="AE16" s="640"/>
      <c r="AF16" s="640"/>
      <c r="AG16" s="640"/>
      <c r="AH16" s="640"/>
      <c r="AI16" s="640"/>
      <c r="AJ16" s="640"/>
      <c r="AK16" s="640"/>
      <c r="AL16" s="641">
        <v>0.1</v>
      </c>
      <c r="AM16" s="642"/>
      <c r="AN16" s="642"/>
      <c r="AO16" s="643"/>
      <c r="AP16" s="633" t="s">
        <v>253</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254</v>
      </c>
      <c r="CE16" s="634"/>
      <c r="CF16" s="634"/>
      <c r="CG16" s="634"/>
      <c r="CH16" s="634"/>
      <c r="CI16" s="634"/>
      <c r="CJ16" s="634"/>
      <c r="CK16" s="634"/>
      <c r="CL16" s="634"/>
      <c r="CM16" s="634"/>
      <c r="CN16" s="634"/>
      <c r="CO16" s="634"/>
      <c r="CP16" s="634"/>
      <c r="CQ16" s="635"/>
      <c r="CR16" s="636">
        <v>984401</v>
      </c>
      <c r="CS16" s="637"/>
      <c r="CT16" s="637"/>
      <c r="CU16" s="637"/>
      <c r="CV16" s="637"/>
      <c r="CW16" s="637"/>
      <c r="CX16" s="637"/>
      <c r="CY16" s="638"/>
      <c r="CZ16" s="639">
        <v>2.4</v>
      </c>
      <c r="DA16" s="639"/>
      <c r="DB16" s="639"/>
      <c r="DC16" s="639"/>
      <c r="DD16" s="645" t="s">
        <v>122</v>
      </c>
      <c r="DE16" s="637"/>
      <c r="DF16" s="637"/>
      <c r="DG16" s="637"/>
      <c r="DH16" s="637"/>
      <c r="DI16" s="637"/>
      <c r="DJ16" s="637"/>
      <c r="DK16" s="637"/>
      <c r="DL16" s="637"/>
      <c r="DM16" s="637"/>
      <c r="DN16" s="637"/>
      <c r="DO16" s="637"/>
      <c r="DP16" s="638"/>
      <c r="DQ16" s="645">
        <v>92845</v>
      </c>
      <c r="DR16" s="637"/>
      <c r="DS16" s="637"/>
      <c r="DT16" s="637"/>
      <c r="DU16" s="637"/>
      <c r="DV16" s="637"/>
      <c r="DW16" s="637"/>
      <c r="DX16" s="637"/>
      <c r="DY16" s="637"/>
      <c r="DZ16" s="637"/>
      <c r="EA16" s="637"/>
      <c r="EB16" s="637"/>
      <c r="EC16" s="646"/>
    </row>
    <row r="17" spans="2:133" ht="11.25" customHeight="1" x14ac:dyDescent="0.15">
      <c r="B17" s="633" t="s">
        <v>255</v>
      </c>
      <c r="C17" s="634"/>
      <c r="D17" s="634"/>
      <c r="E17" s="634"/>
      <c r="F17" s="634"/>
      <c r="G17" s="634"/>
      <c r="H17" s="634"/>
      <c r="I17" s="634"/>
      <c r="J17" s="634"/>
      <c r="K17" s="634"/>
      <c r="L17" s="634"/>
      <c r="M17" s="634"/>
      <c r="N17" s="634"/>
      <c r="O17" s="634"/>
      <c r="P17" s="634"/>
      <c r="Q17" s="635"/>
      <c r="R17" s="636">
        <v>124748</v>
      </c>
      <c r="S17" s="637"/>
      <c r="T17" s="637"/>
      <c r="U17" s="637"/>
      <c r="V17" s="637"/>
      <c r="W17" s="637"/>
      <c r="X17" s="637"/>
      <c r="Y17" s="638"/>
      <c r="Z17" s="639">
        <v>0.3</v>
      </c>
      <c r="AA17" s="639"/>
      <c r="AB17" s="639"/>
      <c r="AC17" s="639"/>
      <c r="AD17" s="640">
        <v>124748</v>
      </c>
      <c r="AE17" s="640"/>
      <c r="AF17" s="640"/>
      <c r="AG17" s="640"/>
      <c r="AH17" s="640"/>
      <c r="AI17" s="640"/>
      <c r="AJ17" s="640"/>
      <c r="AK17" s="640"/>
      <c r="AL17" s="641">
        <v>0.6</v>
      </c>
      <c r="AM17" s="642"/>
      <c r="AN17" s="642"/>
      <c r="AO17" s="643"/>
      <c r="AP17" s="633" t="s">
        <v>256</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257</v>
      </c>
      <c r="CE17" s="634"/>
      <c r="CF17" s="634"/>
      <c r="CG17" s="634"/>
      <c r="CH17" s="634"/>
      <c r="CI17" s="634"/>
      <c r="CJ17" s="634"/>
      <c r="CK17" s="634"/>
      <c r="CL17" s="634"/>
      <c r="CM17" s="634"/>
      <c r="CN17" s="634"/>
      <c r="CO17" s="634"/>
      <c r="CP17" s="634"/>
      <c r="CQ17" s="635"/>
      <c r="CR17" s="636">
        <v>3409212</v>
      </c>
      <c r="CS17" s="637"/>
      <c r="CT17" s="637"/>
      <c r="CU17" s="637"/>
      <c r="CV17" s="637"/>
      <c r="CW17" s="637"/>
      <c r="CX17" s="637"/>
      <c r="CY17" s="638"/>
      <c r="CZ17" s="639">
        <v>8.1999999999999993</v>
      </c>
      <c r="DA17" s="639"/>
      <c r="DB17" s="639"/>
      <c r="DC17" s="639"/>
      <c r="DD17" s="645" t="s">
        <v>122</v>
      </c>
      <c r="DE17" s="637"/>
      <c r="DF17" s="637"/>
      <c r="DG17" s="637"/>
      <c r="DH17" s="637"/>
      <c r="DI17" s="637"/>
      <c r="DJ17" s="637"/>
      <c r="DK17" s="637"/>
      <c r="DL17" s="637"/>
      <c r="DM17" s="637"/>
      <c r="DN17" s="637"/>
      <c r="DO17" s="637"/>
      <c r="DP17" s="638"/>
      <c r="DQ17" s="645">
        <v>3324655</v>
      </c>
      <c r="DR17" s="637"/>
      <c r="DS17" s="637"/>
      <c r="DT17" s="637"/>
      <c r="DU17" s="637"/>
      <c r="DV17" s="637"/>
      <c r="DW17" s="637"/>
      <c r="DX17" s="637"/>
      <c r="DY17" s="637"/>
      <c r="DZ17" s="637"/>
      <c r="EA17" s="637"/>
      <c r="EB17" s="637"/>
      <c r="EC17" s="646"/>
    </row>
    <row r="18" spans="2:133" ht="11.25" customHeight="1" x14ac:dyDescent="0.15">
      <c r="B18" s="633" t="s">
        <v>258</v>
      </c>
      <c r="C18" s="634"/>
      <c r="D18" s="634"/>
      <c r="E18" s="634"/>
      <c r="F18" s="634"/>
      <c r="G18" s="634"/>
      <c r="H18" s="634"/>
      <c r="I18" s="634"/>
      <c r="J18" s="634"/>
      <c r="K18" s="634"/>
      <c r="L18" s="634"/>
      <c r="M18" s="634"/>
      <c r="N18" s="634"/>
      <c r="O18" s="634"/>
      <c r="P18" s="634"/>
      <c r="Q18" s="635"/>
      <c r="R18" s="636">
        <v>56913</v>
      </c>
      <c r="S18" s="637"/>
      <c r="T18" s="637"/>
      <c r="U18" s="637"/>
      <c r="V18" s="637"/>
      <c r="W18" s="637"/>
      <c r="X18" s="637"/>
      <c r="Y18" s="638"/>
      <c r="Z18" s="639">
        <v>0.1</v>
      </c>
      <c r="AA18" s="639"/>
      <c r="AB18" s="639"/>
      <c r="AC18" s="639"/>
      <c r="AD18" s="640">
        <v>56913</v>
      </c>
      <c r="AE18" s="640"/>
      <c r="AF18" s="640"/>
      <c r="AG18" s="640"/>
      <c r="AH18" s="640"/>
      <c r="AI18" s="640"/>
      <c r="AJ18" s="640"/>
      <c r="AK18" s="640"/>
      <c r="AL18" s="641">
        <v>0.3</v>
      </c>
      <c r="AM18" s="642"/>
      <c r="AN18" s="642"/>
      <c r="AO18" s="643"/>
      <c r="AP18" s="633" t="s">
        <v>259</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260</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261</v>
      </c>
      <c r="C19" s="634"/>
      <c r="D19" s="634"/>
      <c r="E19" s="634"/>
      <c r="F19" s="634"/>
      <c r="G19" s="634"/>
      <c r="H19" s="634"/>
      <c r="I19" s="634"/>
      <c r="J19" s="634"/>
      <c r="K19" s="634"/>
      <c r="L19" s="634"/>
      <c r="M19" s="634"/>
      <c r="N19" s="634"/>
      <c r="O19" s="634"/>
      <c r="P19" s="634"/>
      <c r="Q19" s="635"/>
      <c r="R19" s="636">
        <v>53127</v>
      </c>
      <c r="S19" s="637"/>
      <c r="T19" s="637"/>
      <c r="U19" s="637"/>
      <c r="V19" s="637"/>
      <c r="W19" s="637"/>
      <c r="X19" s="637"/>
      <c r="Y19" s="638"/>
      <c r="Z19" s="639">
        <v>0.1</v>
      </c>
      <c r="AA19" s="639"/>
      <c r="AB19" s="639"/>
      <c r="AC19" s="639"/>
      <c r="AD19" s="640">
        <v>53127</v>
      </c>
      <c r="AE19" s="640"/>
      <c r="AF19" s="640"/>
      <c r="AG19" s="640"/>
      <c r="AH19" s="640"/>
      <c r="AI19" s="640"/>
      <c r="AJ19" s="640"/>
      <c r="AK19" s="640"/>
      <c r="AL19" s="641">
        <v>0.2</v>
      </c>
      <c r="AM19" s="642"/>
      <c r="AN19" s="642"/>
      <c r="AO19" s="643"/>
      <c r="AP19" s="633" t="s">
        <v>262</v>
      </c>
      <c r="AQ19" s="634"/>
      <c r="AR19" s="634"/>
      <c r="AS19" s="634"/>
      <c r="AT19" s="634"/>
      <c r="AU19" s="634"/>
      <c r="AV19" s="634"/>
      <c r="AW19" s="634"/>
      <c r="AX19" s="634"/>
      <c r="AY19" s="634"/>
      <c r="AZ19" s="634"/>
      <c r="BA19" s="634"/>
      <c r="BB19" s="634"/>
      <c r="BC19" s="634"/>
      <c r="BD19" s="634"/>
      <c r="BE19" s="634"/>
      <c r="BF19" s="635"/>
      <c r="BG19" s="636">
        <v>3841</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263</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264</v>
      </c>
      <c r="C20" s="650"/>
      <c r="D20" s="650"/>
      <c r="E20" s="650"/>
      <c r="F20" s="650"/>
      <c r="G20" s="650"/>
      <c r="H20" s="650"/>
      <c r="I20" s="650"/>
      <c r="J20" s="650"/>
      <c r="K20" s="650"/>
      <c r="L20" s="650"/>
      <c r="M20" s="650"/>
      <c r="N20" s="650"/>
      <c r="O20" s="650"/>
      <c r="P20" s="650"/>
      <c r="Q20" s="651"/>
      <c r="R20" s="636">
        <v>3786</v>
      </c>
      <c r="S20" s="637"/>
      <c r="T20" s="637"/>
      <c r="U20" s="637"/>
      <c r="V20" s="637"/>
      <c r="W20" s="637"/>
      <c r="X20" s="637"/>
      <c r="Y20" s="638"/>
      <c r="Z20" s="639">
        <v>0</v>
      </c>
      <c r="AA20" s="639"/>
      <c r="AB20" s="639"/>
      <c r="AC20" s="639"/>
      <c r="AD20" s="640">
        <v>3786</v>
      </c>
      <c r="AE20" s="640"/>
      <c r="AF20" s="640"/>
      <c r="AG20" s="640"/>
      <c r="AH20" s="640"/>
      <c r="AI20" s="640"/>
      <c r="AJ20" s="640"/>
      <c r="AK20" s="640"/>
      <c r="AL20" s="641">
        <v>0</v>
      </c>
      <c r="AM20" s="642"/>
      <c r="AN20" s="642"/>
      <c r="AO20" s="643"/>
      <c r="AP20" s="633" t="s">
        <v>265</v>
      </c>
      <c r="AQ20" s="634"/>
      <c r="AR20" s="634"/>
      <c r="AS20" s="634"/>
      <c r="AT20" s="634"/>
      <c r="AU20" s="634"/>
      <c r="AV20" s="634"/>
      <c r="AW20" s="634"/>
      <c r="AX20" s="634"/>
      <c r="AY20" s="634"/>
      <c r="AZ20" s="634"/>
      <c r="BA20" s="634"/>
      <c r="BB20" s="634"/>
      <c r="BC20" s="634"/>
      <c r="BD20" s="634"/>
      <c r="BE20" s="634"/>
      <c r="BF20" s="635"/>
      <c r="BG20" s="636">
        <v>3841</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266</v>
      </c>
      <c r="CE20" s="634"/>
      <c r="CF20" s="634"/>
      <c r="CG20" s="634"/>
      <c r="CH20" s="634"/>
      <c r="CI20" s="634"/>
      <c r="CJ20" s="634"/>
      <c r="CK20" s="634"/>
      <c r="CL20" s="634"/>
      <c r="CM20" s="634"/>
      <c r="CN20" s="634"/>
      <c r="CO20" s="634"/>
      <c r="CP20" s="634"/>
      <c r="CQ20" s="635"/>
      <c r="CR20" s="636">
        <v>41714100</v>
      </c>
      <c r="CS20" s="637"/>
      <c r="CT20" s="637"/>
      <c r="CU20" s="637"/>
      <c r="CV20" s="637"/>
      <c r="CW20" s="637"/>
      <c r="CX20" s="637"/>
      <c r="CY20" s="638"/>
      <c r="CZ20" s="639">
        <v>100</v>
      </c>
      <c r="DA20" s="639"/>
      <c r="DB20" s="639"/>
      <c r="DC20" s="639"/>
      <c r="DD20" s="645">
        <v>4722600</v>
      </c>
      <c r="DE20" s="637"/>
      <c r="DF20" s="637"/>
      <c r="DG20" s="637"/>
      <c r="DH20" s="637"/>
      <c r="DI20" s="637"/>
      <c r="DJ20" s="637"/>
      <c r="DK20" s="637"/>
      <c r="DL20" s="637"/>
      <c r="DM20" s="637"/>
      <c r="DN20" s="637"/>
      <c r="DO20" s="637"/>
      <c r="DP20" s="638"/>
      <c r="DQ20" s="645">
        <v>26769750</v>
      </c>
      <c r="DR20" s="637"/>
      <c r="DS20" s="637"/>
      <c r="DT20" s="637"/>
      <c r="DU20" s="637"/>
      <c r="DV20" s="637"/>
      <c r="DW20" s="637"/>
      <c r="DX20" s="637"/>
      <c r="DY20" s="637"/>
      <c r="DZ20" s="637"/>
      <c r="EA20" s="637"/>
      <c r="EB20" s="637"/>
      <c r="EC20" s="646"/>
    </row>
    <row r="21" spans="2:133" ht="11.25" customHeight="1" x14ac:dyDescent="0.15">
      <c r="B21" s="633" t="s">
        <v>267</v>
      </c>
      <c r="C21" s="634"/>
      <c r="D21" s="634"/>
      <c r="E21" s="634"/>
      <c r="F21" s="634"/>
      <c r="G21" s="634"/>
      <c r="H21" s="634"/>
      <c r="I21" s="634"/>
      <c r="J21" s="634"/>
      <c r="K21" s="634"/>
      <c r="L21" s="634"/>
      <c r="M21" s="634"/>
      <c r="N21" s="634"/>
      <c r="O21" s="634"/>
      <c r="P21" s="634"/>
      <c r="Q21" s="635"/>
      <c r="R21" s="636">
        <v>13100992</v>
      </c>
      <c r="S21" s="637"/>
      <c r="T21" s="637"/>
      <c r="U21" s="637"/>
      <c r="V21" s="637"/>
      <c r="W21" s="637"/>
      <c r="X21" s="637"/>
      <c r="Y21" s="638"/>
      <c r="Z21" s="639">
        <v>30</v>
      </c>
      <c r="AA21" s="639"/>
      <c r="AB21" s="639"/>
      <c r="AC21" s="639"/>
      <c r="AD21" s="640">
        <v>11327643</v>
      </c>
      <c r="AE21" s="640"/>
      <c r="AF21" s="640"/>
      <c r="AG21" s="640"/>
      <c r="AH21" s="640"/>
      <c r="AI21" s="640"/>
      <c r="AJ21" s="640"/>
      <c r="AK21" s="640"/>
      <c r="AL21" s="641">
        <v>51.5</v>
      </c>
      <c r="AM21" s="642"/>
      <c r="AN21" s="642"/>
      <c r="AO21" s="643"/>
      <c r="AP21" s="633" t="s">
        <v>268</v>
      </c>
      <c r="AQ21" s="652"/>
      <c r="AR21" s="652"/>
      <c r="AS21" s="652"/>
      <c r="AT21" s="652"/>
      <c r="AU21" s="652"/>
      <c r="AV21" s="652"/>
      <c r="AW21" s="652"/>
      <c r="AX21" s="652"/>
      <c r="AY21" s="652"/>
      <c r="AZ21" s="652"/>
      <c r="BA21" s="652"/>
      <c r="BB21" s="652"/>
      <c r="BC21" s="652"/>
      <c r="BD21" s="652"/>
      <c r="BE21" s="652"/>
      <c r="BF21" s="653"/>
      <c r="BG21" s="636">
        <v>3522</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269</v>
      </c>
      <c r="C22" s="634"/>
      <c r="D22" s="634"/>
      <c r="E22" s="634"/>
      <c r="F22" s="634"/>
      <c r="G22" s="634"/>
      <c r="H22" s="634"/>
      <c r="I22" s="634"/>
      <c r="J22" s="634"/>
      <c r="K22" s="634"/>
      <c r="L22" s="634"/>
      <c r="M22" s="634"/>
      <c r="N22" s="634"/>
      <c r="O22" s="634"/>
      <c r="P22" s="634"/>
      <c r="Q22" s="635"/>
      <c r="R22" s="636">
        <v>11327643</v>
      </c>
      <c r="S22" s="637"/>
      <c r="T22" s="637"/>
      <c r="U22" s="637"/>
      <c r="V22" s="637"/>
      <c r="W22" s="637"/>
      <c r="X22" s="637"/>
      <c r="Y22" s="638"/>
      <c r="Z22" s="639">
        <v>26</v>
      </c>
      <c r="AA22" s="639"/>
      <c r="AB22" s="639"/>
      <c r="AC22" s="639"/>
      <c r="AD22" s="640">
        <v>11327643</v>
      </c>
      <c r="AE22" s="640"/>
      <c r="AF22" s="640"/>
      <c r="AG22" s="640"/>
      <c r="AH22" s="640"/>
      <c r="AI22" s="640"/>
      <c r="AJ22" s="640"/>
      <c r="AK22" s="640"/>
      <c r="AL22" s="641">
        <v>51.5</v>
      </c>
      <c r="AM22" s="642"/>
      <c r="AN22" s="642"/>
      <c r="AO22" s="643"/>
      <c r="AP22" s="633" t="s">
        <v>270</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272</v>
      </c>
      <c r="C23" s="634"/>
      <c r="D23" s="634"/>
      <c r="E23" s="634"/>
      <c r="F23" s="634"/>
      <c r="G23" s="634"/>
      <c r="H23" s="634"/>
      <c r="I23" s="634"/>
      <c r="J23" s="634"/>
      <c r="K23" s="634"/>
      <c r="L23" s="634"/>
      <c r="M23" s="634"/>
      <c r="N23" s="634"/>
      <c r="O23" s="634"/>
      <c r="P23" s="634"/>
      <c r="Q23" s="635"/>
      <c r="R23" s="636">
        <v>1773349</v>
      </c>
      <c r="S23" s="637"/>
      <c r="T23" s="637"/>
      <c r="U23" s="637"/>
      <c r="V23" s="637"/>
      <c r="W23" s="637"/>
      <c r="X23" s="637"/>
      <c r="Y23" s="638"/>
      <c r="Z23" s="639">
        <v>4.0999999999999996</v>
      </c>
      <c r="AA23" s="639"/>
      <c r="AB23" s="639"/>
      <c r="AC23" s="639"/>
      <c r="AD23" s="640" t="s">
        <v>122</v>
      </c>
      <c r="AE23" s="640"/>
      <c r="AF23" s="640"/>
      <c r="AG23" s="640"/>
      <c r="AH23" s="640"/>
      <c r="AI23" s="640"/>
      <c r="AJ23" s="640"/>
      <c r="AK23" s="640"/>
      <c r="AL23" s="641" t="s">
        <v>122</v>
      </c>
      <c r="AM23" s="642"/>
      <c r="AN23" s="642"/>
      <c r="AO23" s="643"/>
      <c r="AP23" s="633" t="s">
        <v>273</v>
      </c>
      <c r="AQ23" s="652"/>
      <c r="AR23" s="652"/>
      <c r="AS23" s="652"/>
      <c r="AT23" s="652"/>
      <c r="AU23" s="652"/>
      <c r="AV23" s="652"/>
      <c r="AW23" s="652"/>
      <c r="AX23" s="652"/>
      <c r="AY23" s="652"/>
      <c r="AZ23" s="652"/>
      <c r="BA23" s="652"/>
      <c r="BB23" s="652"/>
      <c r="BC23" s="652"/>
      <c r="BD23" s="652"/>
      <c r="BE23" s="652"/>
      <c r="BF23" s="653"/>
      <c r="BG23" s="636">
        <v>319</v>
      </c>
      <c r="BH23" s="637"/>
      <c r="BI23" s="637"/>
      <c r="BJ23" s="637"/>
      <c r="BK23" s="637"/>
      <c r="BL23" s="637"/>
      <c r="BM23" s="637"/>
      <c r="BN23" s="638"/>
      <c r="BO23" s="639">
        <v>0</v>
      </c>
      <c r="BP23" s="639"/>
      <c r="BQ23" s="639"/>
      <c r="BR23" s="639"/>
      <c r="BS23" s="640" t="s">
        <v>122</v>
      </c>
      <c r="BT23" s="640"/>
      <c r="BU23" s="640"/>
      <c r="BV23" s="640"/>
      <c r="BW23" s="640"/>
      <c r="BX23" s="640"/>
      <c r="BY23" s="640"/>
      <c r="BZ23" s="640"/>
      <c r="CA23" s="640"/>
      <c r="CB23" s="644"/>
      <c r="CD23" s="618" t="s">
        <v>213</v>
      </c>
      <c r="CE23" s="619"/>
      <c r="CF23" s="619"/>
      <c r="CG23" s="619"/>
      <c r="CH23" s="619"/>
      <c r="CI23" s="619"/>
      <c r="CJ23" s="619"/>
      <c r="CK23" s="619"/>
      <c r="CL23" s="619"/>
      <c r="CM23" s="619"/>
      <c r="CN23" s="619"/>
      <c r="CO23" s="619"/>
      <c r="CP23" s="619"/>
      <c r="CQ23" s="620"/>
      <c r="CR23" s="618" t="s">
        <v>274</v>
      </c>
      <c r="CS23" s="619"/>
      <c r="CT23" s="619"/>
      <c r="CU23" s="619"/>
      <c r="CV23" s="619"/>
      <c r="CW23" s="619"/>
      <c r="CX23" s="619"/>
      <c r="CY23" s="620"/>
      <c r="CZ23" s="618" t="s">
        <v>275</v>
      </c>
      <c r="DA23" s="619"/>
      <c r="DB23" s="619"/>
      <c r="DC23" s="620"/>
      <c r="DD23" s="618" t="s">
        <v>276</v>
      </c>
      <c r="DE23" s="619"/>
      <c r="DF23" s="619"/>
      <c r="DG23" s="619"/>
      <c r="DH23" s="619"/>
      <c r="DI23" s="619"/>
      <c r="DJ23" s="619"/>
      <c r="DK23" s="620"/>
      <c r="DL23" s="663" t="s">
        <v>277</v>
      </c>
      <c r="DM23" s="664"/>
      <c r="DN23" s="664"/>
      <c r="DO23" s="664"/>
      <c r="DP23" s="664"/>
      <c r="DQ23" s="664"/>
      <c r="DR23" s="664"/>
      <c r="DS23" s="664"/>
      <c r="DT23" s="664"/>
      <c r="DU23" s="664"/>
      <c r="DV23" s="665"/>
      <c r="DW23" s="618" t="s">
        <v>278</v>
      </c>
      <c r="DX23" s="619"/>
      <c r="DY23" s="619"/>
      <c r="DZ23" s="619"/>
      <c r="EA23" s="619"/>
      <c r="EB23" s="619"/>
      <c r="EC23" s="620"/>
    </row>
    <row r="24" spans="2:133" ht="11.25" customHeight="1" x14ac:dyDescent="0.15">
      <c r="B24" s="633" t="s">
        <v>279</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280</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281</v>
      </c>
      <c r="CE24" s="623"/>
      <c r="CF24" s="623"/>
      <c r="CG24" s="623"/>
      <c r="CH24" s="623"/>
      <c r="CI24" s="623"/>
      <c r="CJ24" s="623"/>
      <c r="CK24" s="623"/>
      <c r="CL24" s="623"/>
      <c r="CM24" s="623"/>
      <c r="CN24" s="623"/>
      <c r="CO24" s="623"/>
      <c r="CP24" s="623"/>
      <c r="CQ24" s="624"/>
      <c r="CR24" s="625">
        <v>17434261</v>
      </c>
      <c r="CS24" s="626"/>
      <c r="CT24" s="626"/>
      <c r="CU24" s="626"/>
      <c r="CV24" s="626"/>
      <c r="CW24" s="626"/>
      <c r="CX24" s="626"/>
      <c r="CY24" s="627"/>
      <c r="CZ24" s="630">
        <v>41.8</v>
      </c>
      <c r="DA24" s="631"/>
      <c r="DB24" s="631"/>
      <c r="DC24" s="647"/>
      <c r="DD24" s="671">
        <v>12249183</v>
      </c>
      <c r="DE24" s="626"/>
      <c r="DF24" s="626"/>
      <c r="DG24" s="626"/>
      <c r="DH24" s="626"/>
      <c r="DI24" s="626"/>
      <c r="DJ24" s="626"/>
      <c r="DK24" s="627"/>
      <c r="DL24" s="671">
        <v>11116625</v>
      </c>
      <c r="DM24" s="626"/>
      <c r="DN24" s="626"/>
      <c r="DO24" s="626"/>
      <c r="DP24" s="626"/>
      <c r="DQ24" s="626"/>
      <c r="DR24" s="626"/>
      <c r="DS24" s="626"/>
      <c r="DT24" s="626"/>
      <c r="DU24" s="626"/>
      <c r="DV24" s="627"/>
      <c r="DW24" s="630">
        <v>50.2</v>
      </c>
      <c r="DX24" s="631"/>
      <c r="DY24" s="631"/>
      <c r="DZ24" s="631"/>
      <c r="EA24" s="631"/>
      <c r="EB24" s="631"/>
      <c r="EC24" s="632"/>
    </row>
    <row r="25" spans="2:133" ht="11.25" customHeight="1" x14ac:dyDescent="0.15">
      <c r="B25" s="633" t="s">
        <v>282</v>
      </c>
      <c r="C25" s="634"/>
      <c r="D25" s="634"/>
      <c r="E25" s="634"/>
      <c r="F25" s="634"/>
      <c r="G25" s="634"/>
      <c r="H25" s="634"/>
      <c r="I25" s="634"/>
      <c r="J25" s="634"/>
      <c r="K25" s="634"/>
      <c r="L25" s="634"/>
      <c r="M25" s="634"/>
      <c r="N25" s="634"/>
      <c r="O25" s="634"/>
      <c r="P25" s="634"/>
      <c r="Q25" s="635"/>
      <c r="R25" s="636">
        <v>23695013</v>
      </c>
      <c r="S25" s="637"/>
      <c r="T25" s="637"/>
      <c r="U25" s="637"/>
      <c r="V25" s="637"/>
      <c r="W25" s="637"/>
      <c r="X25" s="637"/>
      <c r="Y25" s="638"/>
      <c r="Z25" s="639">
        <v>54.3</v>
      </c>
      <c r="AA25" s="639"/>
      <c r="AB25" s="639"/>
      <c r="AC25" s="639"/>
      <c r="AD25" s="640">
        <v>21921345</v>
      </c>
      <c r="AE25" s="640"/>
      <c r="AF25" s="640"/>
      <c r="AG25" s="640"/>
      <c r="AH25" s="640"/>
      <c r="AI25" s="640"/>
      <c r="AJ25" s="640"/>
      <c r="AK25" s="640"/>
      <c r="AL25" s="641">
        <v>99.7</v>
      </c>
      <c r="AM25" s="642"/>
      <c r="AN25" s="642"/>
      <c r="AO25" s="643"/>
      <c r="AP25" s="633" t="s">
        <v>283</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284</v>
      </c>
      <c r="CE25" s="634"/>
      <c r="CF25" s="634"/>
      <c r="CG25" s="634"/>
      <c r="CH25" s="634"/>
      <c r="CI25" s="634"/>
      <c r="CJ25" s="634"/>
      <c r="CK25" s="634"/>
      <c r="CL25" s="634"/>
      <c r="CM25" s="634"/>
      <c r="CN25" s="634"/>
      <c r="CO25" s="634"/>
      <c r="CP25" s="634"/>
      <c r="CQ25" s="635"/>
      <c r="CR25" s="636">
        <v>6276923</v>
      </c>
      <c r="CS25" s="668"/>
      <c r="CT25" s="668"/>
      <c r="CU25" s="668"/>
      <c r="CV25" s="668"/>
      <c r="CW25" s="668"/>
      <c r="CX25" s="668"/>
      <c r="CY25" s="669"/>
      <c r="CZ25" s="641">
        <v>15</v>
      </c>
      <c r="DA25" s="666"/>
      <c r="DB25" s="666"/>
      <c r="DC25" s="670"/>
      <c r="DD25" s="645">
        <v>5798941</v>
      </c>
      <c r="DE25" s="668"/>
      <c r="DF25" s="668"/>
      <c r="DG25" s="668"/>
      <c r="DH25" s="668"/>
      <c r="DI25" s="668"/>
      <c r="DJ25" s="668"/>
      <c r="DK25" s="669"/>
      <c r="DL25" s="645">
        <v>5717895</v>
      </c>
      <c r="DM25" s="668"/>
      <c r="DN25" s="668"/>
      <c r="DO25" s="668"/>
      <c r="DP25" s="668"/>
      <c r="DQ25" s="668"/>
      <c r="DR25" s="668"/>
      <c r="DS25" s="668"/>
      <c r="DT25" s="668"/>
      <c r="DU25" s="668"/>
      <c r="DV25" s="669"/>
      <c r="DW25" s="641">
        <v>25.8</v>
      </c>
      <c r="DX25" s="666"/>
      <c r="DY25" s="666"/>
      <c r="DZ25" s="666"/>
      <c r="EA25" s="666"/>
      <c r="EB25" s="666"/>
      <c r="EC25" s="667"/>
    </row>
    <row r="26" spans="2:133" ht="11.25" customHeight="1" x14ac:dyDescent="0.15">
      <c r="B26" s="633" t="s">
        <v>285</v>
      </c>
      <c r="C26" s="634"/>
      <c r="D26" s="634"/>
      <c r="E26" s="634"/>
      <c r="F26" s="634"/>
      <c r="G26" s="634"/>
      <c r="H26" s="634"/>
      <c r="I26" s="634"/>
      <c r="J26" s="634"/>
      <c r="K26" s="634"/>
      <c r="L26" s="634"/>
      <c r="M26" s="634"/>
      <c r="N26" s="634"/>
      <c r="O26" s="634"/>
      <c r="P26" s="634"/>
      <c r="Q26" s="635"/>
      <c r="R26" s="636">
        <v>7108</v>
      </c>
      <c r="S26" s="637"/>
      <c r="T26" s="637"/>
      <c r="U26" s="637"/>
      <c r="V26" s="637"/>
      <c r="W26" s="637"/>
      <c r="X26" s="637"/>
      <c r="Y26" s="638"/>
      <c r="Z26" s="639">
        <v>0</v>
      </c>
      <c r="AA26" s="639"/>
      <c r="AB26" s="639"/>
      <c r="AC26" s="639"/>
      <c r="AD26" s="640">
        <v>7108</v>
      </c>
      <c r="AE26" s="640"/>
      <c r="AF26" s="640"/>
      <c r="AG26" s="640"/>
      <c r="AH26" s="640"/>
      <c r="AI26" s="640"/>
      <c r="AJ26" s="640"/>
      <c r="AK26" s="640"/>
      <c r="AL26" s="641">
        <v>0</v>
      </c>
      <c r="AM26" s="642"/>
      <c r="AN26" s="642"/>
      <c r="AO26" s="643"/>
      <c r="AP26" s="633" t="s">
        <v>286</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287</v>
      </c>
      <c r="CE26" s="634"/>
      <c r="CF26" s="634"/>
      <c r="CG26" s="634"/>
      <c r="CH26" s="634"/>
      <c r="CI26" s="634"/>
      <c r="CJ26" s="634"/>
      <c r="CK26" s="634"/>
      <c r="CL26" s="634"/>
      <c r="CM26" s="634"/>
      <c r="CN26" s="634"/>
      <c r="CO26" s="634"/>
      <c r="CP26" s="634"/>
      <c r="CQ26" s="635"/>
      <c r="CR26" s="636">
        <v>4161236</v>
      </c>
      <c r="CS26" s="637"/>
      <c r="CT26" s="637"/>
      <c r="CU26" s="637"/>
      <c r="CV26" s="637"/>
      <c r="CW26" s="637"/>
      <c r="CX26" s="637"/>
      <c r="CY26" s="638"/>
      <c r="CZ26" s="641">
        <v>10</v>
      </c>
      <c r="DA26" s="666"/>
      <c r="DB26" s="666"/>
      <c r="DC26" s="670"/>
      <c r="DD26" s="645">
        <v>3934277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288</v>
      </c>
      <c r="C27" s="634"/>
      <c r="D27" s="634"/>
      <c r="E27" s="634"/>
      <c r="F27" s="634"/>
      <c r="G27" s="634"/>
      <c r="H27" s="634"/>
      <c r="I27" s="634"/>
      <c r="J27" s="634"/>
      <c r="K27" s="634"/>
      <c r="L27" s="634"/>
      <c r="M27" s="634"/>
      <c r="N27" s="634"/>
      <c r="O27" s="634"/>
      <c r="P27" s="634"/>
      <c r="Q27" s="635"/>
      <c r="R27" s="636">
        <v>61019</v>
      </c>
      <c r="S27" s="637"/>
      <c r="T27" s="637"/>
      <c r="U27" s="637"/>
      <c r="V27" s="637"/>
      <c r="W27" s="637"/>
      <c r="X27" s="637"/>
      <c r="Y27" s="638"/>
      <c r="Z27" s="639">
        <v>0.1</v>
      </c>
      <c r="AA27" s="639"/>
      <c r="AB27" s="639"/>
      <c r="AC27" s="639"/>
      <c r="AD27" s="640" t="s">
        <v>122</v>
      </c>
      <c r="AE27" s="640"/>
      <c r="AF27" s="640"/>
      <c r="AG27" s="640"/>
      <c r="AH27" s="640"/>
      <c r="AI27" s="640"/>
      <c r="AJ27" s="640"/>
      <c r="AK27" s="640"/>
      <c r="AL27" s="641" t="s">
        <v>122</v>
      </c>
      <c r="AM27" s="642"/>
      <c r="AN27" s="642"/>
      <c r="AO27" s="643"/>
      <c r="AP27" s="633" t="s">
        <v>289</v>
      </c>
      <c r="AQ27" s="634"/>
      <c r="AR27" s="634"/>
      <c r="AS27" s="634"/>
      <c r="AT27" s="634"/>
      <c r="AU27" s="634"/>
      <c r="AV27" s="634"/>
      <c r="AW27" s="634"/>
      <c r="AX27" s="634"/>
      <c r="AY27" s="634"/>
      <c r="AZ27" s="634"/>
      <c r="BA27" s="634"/>
      <c r="BB27" s="634"/>
      <c r="BC27" s="634"/>
      <c r="BD27" s="634"/>
      <c r="BE27" s="634"/>
      <c r="BF27" s="635"/>
      <c r="BG27" s="636">
        <v>8128251</v>
      </c>
      <c r="BH27" s="637"/>
      <c r="BI27" s="637"/>
      <c r="BJ27" s="637"/>
      <c r="BK27" s="637"/>
      <c r="BL27" s="637"/>
      <c r="BM27" s="637"/>
      <c r="BN27" s="638"/>
      <c r="BO27" s="639">
        <v>100</v>
      </c>
      <c r="BP27" s="639"/>
      <c r="BQ27" s="639"/>
      <c r="BR27" s="639"/>
      <c r="BS27" s="640">
        <v>118532</v>
      </c>
      <c r="BT27" s="640"/>
      <c r="BU27" s="640"/>
      <c r="BV27" s="640"/>
      <c r="BW27" s="640"/>
      <c r="BX27" s="640"/>
      <c r="BY27" s="640"/>
      <c r="BZ27" s="640"/>
      <c r="CA27" s="640"/>
      <c r="CB27" s="644"/>
      <c r="CD27" s="633" t="s">
        <v>290</v>
      </c>
      <c r="CE27" s="634"/>
      <c r="CF27" s="634"/>
      <c r="CG27" s="634"/>
      <c r="CH27" s="634"/>
      <c r="CI27" s="634"/>
      <c r="CJ27" s="634"/>
      <c r="CK27" s="634"/>
      <c r="CL27" s="634"/>
      <c r="CM27" s="634"/>
      <c r="CN27" s="634"/>
      <c r="CO27" s="634"/>
      <c r="CP27" s="634"/>
      <c r="CQ27" s="635"/>
      <c r="CR27" s="636">
        <v>7748126</v>
      </c>
      <c r="CS27" s="668"/>
      <c r="CT27" s="668"/>
      <c r="CU27" s="668"/>
      <c r="CV27" s="668"/>
      <c r="CW27" s="668"/>
      <c r="CX27" s="668"/>
      <c r="CY27" s="669"/>
      <c r="CZ27" s="641">
        <v>18.600000000000001</v>
      </c>
      <c r="DA27" s="666"/>
      <c r="DB27" s="666"/>
      <c r="DC27" s="670"/>
      <c r="DD27" s="645">
        <v>3125587</v>
      </c>
      <c r="DE27" s="668"/>
      <c r="DF27" s="668"/>
      <c r="DG27" s="668"/>
      <c r="DH27" s="668"/>
      <c r="DI27" s="668"/>
      <c r="DJ27" s="668"/>
      <c r="DK27" s="669"/>
      <c r="DL27" s="645">
        <v>2074075</v>
      </c>
      <c r="DM27" s="668"/>
      <c r="DN27" s="668"/>
      <c r="DO27" s="668"/>
      <c r="DP27" s="668"/>
      <c r="DQ27" s="668"/>
      <c r="DR27" s="668"/>
      <c r="DS27" s="668"/>
      <c r="DT27" s="668"/>
      <c r="DU27" s="668"/>
      <c r="DV27" s="669"/>
      <c r="DW27" s="641">
        <v>9.4</v>
      </c>
      <c r="DX27" s="666"/>
      <c r="DY27" s="666"/>
      <c r="DZ27" s="666"/>
      <c r="EA27" s="666"/>
      <c r="EB27" s="666"/>
      <c r="EC27" s="667"/>
    </row>
    <row r="28" spans="2:133" ht="11.25" customHeight="1" x14ac:dyDescent="0.15">
      <c r="B28" s="633" t="s">
        <v>291</v>
      </c>
      <c r="C28" s="634"/>
      <c r="D28" s="634"/>
      <c r="E28" s="634"/>
      <c r="F28" s="634"/>
      <c r="G28" s="634"/>
      <c r="H28" s="634"/>
      <c r="I28" s="634"/>
      <c r="J28" s="634"/>
      <c r="K28" s="634"/>
      <c r="L28" s="634"/>
      <c r="M28" s="634"/>
      <c r="N28" s="634"/>
      <c r="O28" s="634"/>
      <c r="P28" s="634"/>
      <c r="Q28" s="635"/>
      <c r="R28" s="636">
        <v>351363</v>
      </c>
      <c r="S28" s="637"/>
      <c r="T28" s="637"/>
      <c r="U28" s="637"/>
      <c r="V28" s="637"/>
      <c r="W28" s="637"/>
      <c r="X28" s="637"/>
      <c r="Y28" s="638"/>
      <c r="Z28" s="639">
        <v>0.8</v>
      </c>
      <c r="AA28" s="639"/>
      <c r="AB28" s="639"/>
      <c r="AC28" s="639"/>
      <c r="AD28" s="640">
        <v>26682</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292</v>
      </c>
      <c r="CE28" s="634"/>
      <c r="CF28" s="634"/>
      <c r="CG28" s="634"/>
      <c r="CH28" s="634"/>
      <c r="CI28" s="634"/>
      <c r="CJ28" s="634"/>
      <c r="CK28" s="634"/>
      <c r="CL28" s="634"/>
      <c r="CM28" s="634"/>
      <c r="CN28" s="634"/>
      <c r="CO28" s="634"/>
      <c r="CP28" s="634"/>
      <c r="CQ28" s="635"/>
      <c r="CR28" s="636">
        <v>3409212</v>
      </c>
      <c r="CS28" s="637"/>
      <c r="CT28" s="637"/>
      <c r="CU28" s="637"/>
      <c r="CV28" s="637"/>
      <c r="CW28" s="637"/>
      <c r="CX28" s="637"/>
      <c r="CY28" s="638"/>
      <c r="CZ28" s="641">
        <v>8.1999999999999993</v>
      </c>
      <c r="DA28" s="666"/>
      <c r="DB28" s="666"/>
      <c r="DC28" s="670"/>
      <c r="DD28" s="645">
        <v>3324655</v>
      </c>
      <c r="DE28" s="637"/>
      <c r="DF28" s="637"/>
      <c r="DG28" s="637"/>
      <c r="DH28" s="637"/>
      <c r="DI28" s="637"/>
      <c r="DJ28" s="637"/>
      <c r="DK28" s="638"/>
      <c r="DL28" s="645">
        <v>3324655</v>
      </c>
      <c r="DM28" s="637"/>
      <c r="DN28" s="637"/>
      <c r="DO28" s="637"/>
      <c r="DP28" s="637"/>
      <c r="DQ28" s="637"/>
      <c r="DR28" s="637"/>
      <c r="DS28" s="637"/>
      <c r="DT28" s="637"/>
      <c r="DU28" s="637"/>
      <c r="DV28" s="638"/>
      <c r="DW28" s="641">
        <v>15</v>
      </c>
      <c r="DX28" s="666"/>
      <c r="DY28" s="666"/>
      <c r="DZ28" s="666"/>
      <c r="EA28" s="666"/>
      <c r="EB28" s="666"/>
      <c r="EC28" s="667"/>
    </row>
    <row r="29" spans="2:133" ht="11.25" customHeight="1" x14ac:dyDescent="0.15">
      <c r="B29" s="633" t="s">
        <v>293</v>
      </c>
      <c r="C29" s="634"/>
      <c r="D29" s="634"/>
      <c r="E29" s="634"/>
      <c r="F29" s="634"/>
      <c r="G29" s="634"/>
      <c r="H29" s="634"/>
      <c r="I29" s="634"/>
      <c r="J29" s="634"/>
      <c r="K29" s="634"/>
      <c r="L29" s="634"/>
      <c r="M29" s="634"/>
      <c r="N29" s="634"/>
      <c r="O29" s="634"/>
      <c r="P29" s="634"/>
      <c r="Q29" s="635"/>
      <c r="R29" s="636">
        <v>141025</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294</v>
      </c>
      <c r="CE29" s="673"/>
      <c r="CF29" s="633" t="s">
        <v>66</v>
      </c>
      <c r="CG29" s="634"/>
      <c r="CH29" s="634"/>
      <c r="CI29" s="634"/>
      <c r="CJ29" s="634"/>
      <c r="CK29" s="634"/>
      <c r="CL29" s="634"/>
      <c r="CM29" s="634"/>
      <c r="CN29" s="634"/>
      <c r="CO29" s="634"/>
      <c r="CP29" s="634"/>
      <c r="CQ29" s="635"/>
      <c r="CR29" s="636">
        <v>3409212</v>
      </c>
      <c r="CS29" s="668"/>
      <c r="CT29" s="668"/>
      <c r="CU29" s="668"/>
      <c r="CV29" s="668"/>
      <c r="CW29" s="668"/>
      <c r="CX29" s="668"/>
      <c r="CY29" s="669"/>
      <c r="CZ29" s="641">
        <v>8.1999999999999993</v>
      </c>
      <c r="DA29" s="666"/>
      <c r="DB29" s="666"/>
      <c r="DC29" s="670"/>
      <c r="DD29" s="645">
        <v>3324655</v>
      </c>
      <c r="DE29" s="668"/>
      <c r="DF29" s="668"/>
      <c r="DG29" s="668"/>
      <c r="DH29" s="668"/>
      <c r="DI29" s="668"/>
      <c r="DJ29" s="668"/>
      <c r="DK29" s="669"/>
      <c r="DL29" s="645">
        <v>3324655</v>
      </c>
      <c r="DM29" s="668"/>
      <c r="DN29" s="668"/>
      <c r="DO29" s="668"/>
      <c r="DP29" s="668"/>
      <c r="DQ29" s="668"/>
      <c r="DR29" s="668"/>
      <c r="DS29" s="668"/>
      <c r="DT29" s="668"/>
      <c r="DU29" s="668"/>
      <c r="DV29" s="669"/>
      <c r="DW29" s="641">
        <v>15</v>
      </c>
      <c r="DX29" s="666"/>
      <c r="DY29" s="666"/>
      <c r="DZ29" s="666"/>
      <c r="EA29" s="666"/>
      <c r="EB29" s="666"/>
      <c r="EC29" s="667"/>
    </row>
    <row r="30" spans="2:133" ht="11.25" customHeight="1" x14ac:dyDescent="0.15">
      <c r="B30" s="633" t="s">
        <v>295</v>
      </c>
      <c r="C30" s="634"/>
      <c r="D30" s="634"/>
      <c r="E30" s="634"/>
      <c r="F30" s="634"/>
      <c r="G30" s="634"/>
      <c r="H30" s="634"/>
      <c r="I30" s="634"/>
      <c r="J30" s="634"/>
      <c r="K30" s="634"/>
      <c r="L30" s="634"/>
      <c r="M30" s="634"/>
      <c r="N30" s="634"/>
      <c r="O30" s="634"/>
      <c r="P30" s="634"/>
      <c r="Q30" s="635"/>
      <c r="R30" s="636">
        <v>6381149</v>
      </c>
      <c r="S30" s="637"/>
      <c r="T30" s="637"/>
      <c r="U30" s="637"/>
      <c r="V30" s="637"/>
      <c r="W30" s="637"/>
      <c r="X30" s="637"/>
      <c r="Y30" s="638"/>
      <c r="Z30" s="639">
        <v>14.6</v>
      </c>
      <c r="AA30" s="639"/>
      <c r="AB30" s="639"/>
      <c r="AC30" s="639"/>
      <c r="AD30" s="640" t="s">
        <v>122</v>
      </c>
      <c r="AE30" s="640"/>
      <c r="AF30" s="640"/>
      <c r="AG30" s="640"/>
      <c r="AH30" s="640"/>
      <c r="AI30" s="640"/>
      <c r="AJ30" s="640"/>
      <c r="AK30" s="640"/>
      <c r="AL30" s="641" t="s">
        <v>122</v>
      </c>
      <c r="AM30" s="642"/>
      <c r="AN30" s="642"/>
      <c r="AO30" s="643"/>
      <c r="AP30" s="618" t="s">
        <v>213</v>
      </c>
      <c r="AQ30" s="619"/>
      <c r="AR30" s="619"/>
      <c r="AS30" s="619"/>
      <c r="AT30" s="619"/>
      <c r="AU30" s="619"/>
      <c r="AV30" s="619"/>
      <c r="AW30" s="619"/>
      <c r="AX30" s="619"/>
      <c r="AY30" s="619"/>
      <c r="AZ30" s="619"/>
      <c r="BA30" s="619"/>
      <c r="BB30" s="619"/>
      <c r="BC30" s="619"/>
      <c r="BD30" s="619"/>
      <c r="BE30" s="619"/>
      <c r="BF30" s="620"/>
      <c r="BG30" s="618" t="s">
        <v>296</v>
      </c>
      <c r="BH30" s="678"/>
      <c r="BI30" s="678"/>
      <c r="BJ30" s="678"/>
      <c r="BK30" s="678"/>
      <c r="BL30" s="678"/>
      <c r="BM30" s="678"/>
      <c r="BN30" s="678"/>
      <c r="BO30" s="678"/>
      <c r="BP30" s="678"/>
      <c r="BQ30" s="679"/>
      <c r="BR30" s="618" t="s">
        <v>297</v>
      </c>
      <c r="BS30" s="678"/>
      <c r="BT30" s="678"/>
      <c r="BU30" s="678"/>
      <c r="BV30" s="678"/>
      <c r="BW30" s="678"/>
      <c r="BX30" s="678"/>
      <c r="BY30" s="678"/>
      <c r="BZ30" s="678"/>
      <c r="CA30" s="678"/>
      <c r="CB30" s="679"/>
      <c r="CD30" s="674"/>
      <c r="CE30" s="675"/>
      <c r="CF30" s="633" t="s">
        <v>298</v>
      </c>
      <c r="CG30" s="634"/>
      <c r="CH30" s="634"/>
      <c r="CI30" s="634"/>
      <c r="CJ30" s="634"/>
      <c r="CK30" s="634"/>
      <c r="CL30" s="634"/>
      <c r="CM30" s="634"/>
      <c r="CN30" s="634"/>
      <c r="CO30" s="634"/>
      <c r="CP30" s="634"/>
      <c r="CQ30" s="635"/>
      <c r="CR30" s="636">
        <v>3335837</v>
      </c>
      <c r="CS30" s="637"/>
      <c r="CT30" s="637"/>
      <c r="CU30" s="637"/>
      <c r="CV30" s="637"/>
      <c r="CW30" s="637"/>
      <c r="CX30" s="637"/>
      <c r="CY30" s="638"/>
      <c r="CZ30" s="641">
        <v>8</v>
      </c>
      <c r="DA30" s="666"/>
      <c r="DB30" s="666"/>
      <c r="DC30" s="670"/>
      <c r="DD30" s="645">
        <v>3251280</v>
      </c>
      <c r="DE30" s="637"/>
      <c r="DF30" s="637"/>
      <c r="DG30" s="637"/>
      <c r="DH30" s="637"/>
      <c r="DI30" s="637"/>
      <c r="DJ30" s="637"/>
      <c r="DK30" s="638"/>
      <c r="DL30" s="645">
        <v>3251280</v>
      </c>
      <c r="DM30" s="637"/>
      <c r="DN30" s="637"/>
      <c r="DO30" s="637"/>
      <c r="DP30" s="637"/>
      <c r="DQ30" s="637"/>
      <c r="DR30" s="637"/>
      <c r="DS30" s="637"/>
      <c r="DT30" s="637"/>
      <c r="DU30" s="637"/>
      <c r="DV30" s="638"/>
      <c r="DW30" s="641">
        <v>14.7</v>
      </c>
      <c r="DX30" s="666"/>
      <c r="DY30" s="666"/>
      <c r="DZ30" s="666"/>
      <c r="EA30" s="666"/>
      <c r="EB30" s="666"/>
      <c r="EC30" s="667"/>
    </row>
    <row r="31" spans="2:133" ht="11.25" customHeight="1" x14ac:dyDescent="0.15">
      <c r="B31" s="649" t="s">
        <v>299</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300</v>
      </c>
      <c r="AQ31" s="683"/>
      <c r="AR31" s="683"/>
      <c r="AS31" s="683"/>
      <c r="AT31" s="688" t="s">
        <v>301</v>
      </c>
      <c r="AU31" s="208"/>
      <c r="AV31" s="208"/>
      <c r="AW31" s="208"/>
      <c r="AX31" s="622" t="s">
        <v>179</v>
      </c>
      <c r="AY31" s="623"/>
      <c r="AZ31" s="623"/>
      <c r="BA31" s="623"/>
      <c r="BB31" s="623"/>
      <c r="BC31" s="623"/>
      <c r="BD31" s="623"/>
      <c r="BE31" s="623"/>
      <c r="BF31" s="624"/>
      <c r="BG31" s="692">
        <v>99.6</v>
      </c>
      <c r="BH31" s="680"/>
      <c r="BI31" s="680"/>
      <c r="BJ31" s="680"/>
      <c r="BK31" s="680"/>
      <c r="BL31" s="680"/>
      <c r="BM31" s="631">
        <v>97.6</v>
      </c>
      <c r="BN31" s="680"/>
      <c r="BO31" s="680"/>
      <c r="BP31" s="680"/>
      <c r="BQ31" s="681"/>
      <c r="BR31" s="692">
        <v>99.6</v>
      </c>
      <c r="BS31" s="680"/>
      <c r="BT31" s="680"/>
      <c r="BU31" s="680"/>
      <c r="BV31" s="680"/>
      <c r="BW31" s="680"/>
      <c r="BX31" s="631">
        <v>97.5</v>
      </c>
      <c r="BY31" s="680"/>
      <c r="BZ31" s="680"/>
      <c r="CA31" s="680"/>
      <c r="CB31" s="681"/>
      <c r="CD31" s="674"/>
      <c r="CE31" s="675"/>
      <c r="CF31" s="633" t="s">
        <v>302</v>
      </c>
      <c r="CG31" s="634"/>
      <c r="CH31" s="634"/>
      <c r="CI31" s="634"/>
      <c r="CJ31" s="634"/>
      <c r="CK31" s="634"/>
      <c r="CL31" s="634"/>
      <c r="CM31" s="634"/>
      <c r="CN31" s="634"/>
      <c r="CO31" s="634"/>
      <c r="CP31" s="634"/>
      <c r="CQ31" s="635"/>
      <c r="CR31" s="636">
        <v>73375</v>
      </c>
      <c r="CS31" s="668"/>
      <c r="CT31" s="668"/>
      <c r="CU31" s="668"/>
      <c r="CV31" s="668"/>
      <c r="CW31" s="668"/>
      <c r="CX31" s="668"/>
      <c r="CY31" s="669"/>
      <c r="CZ31" s="641">
        <v>0.2</v>
      </c>
      <c r="DA31" s="666"/>
      <c r="DB31" s="666"/>
      <c r="DC31" s="670"/>
      <c r="DD31" s="645">
        <v>73375</v>
      </c>
      <c r="DE31" s="668"/>
      <c r="DF31" s="668"/>
      <c r="DG31" s="668"/>
      <c r="DH31" s="668"/>
      <c r="DI31" s="668"/>
      <c r="DJ31" s="668"/>
      <c r="DK31" s="669"/>
      <c r="DL31" s="645">
        <v>73375</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15">
      <c r="B32" s="633" t="s">
        <v>303</v>
      </c>
      <c r="C32" s="634"/>
      <c r="D32" s="634"/>
      <c r="E32" s="634"/>
      <c r="F32" s="634"/>
      <c r="G32" s="634"/>
      <c r="H32" s="634"/>
      <c r="I32" s="634"/>
      <c r="J32" s="634"/>
      <c r="K32" s="634"/>
      <c r="L32" s="634"/>
      <c r="M32" s="634"/>
      <c r="N32" s="634"/>
      <c r="O32" s="634"/>
      <c r="P32" s="634"/>
      <c r="Q32" s="635"/>
      <c r="R32" s="636">
        <v>3168370</v>
      </c>
      <c r="S32" s="637"/>
      <c r="T32" s="637"/>
      <c r="U32" s="637"/>
      <c r="V32" s="637"/>
      <c r="W32" s="637"/>
      <c r="X32" s="637"/>
      <c r="Y32" s="638"/>
      <c r="Z32" s="639">
        <v>7.3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4" t="s">
        <v>304</v>
      </c>
      <c r="AX32" s="633" t="s">
        <v>305</v>
      </c>
      <c r="AY32" s="634"/>
      <c r="AZ32" s="634"/>
      <c r="BA32" s="634"/>
      <c r="BB32" s="634"/>
      <c r="BC32" s="634"/>
      <c r="BD32" s="634"/>
      <c r="BE32" s="634"/>
      <c r="BF32" s="635"/>
      <c r="BG32" s="693">
        <v>99.7</v>
      </c>
      <c r="BH32" s="668"/>
      <c r="BI32" s="668"/>
      <c r="BJ32" s="668"/>
      <c r="BK32" s="668"/>
      <c r="BL32" s="668"/>
      <c r="BM32" s="642">
        <v>98.4</v>
      </c>
      <c r="BN32" s="668"/>
      <c r="BO32" s="668"/>
      <c r="BP32" s="668"/>
      <c r="BQ32" s="691"/>
      <c r="BR32" s="693">
        <v>99.7</v>
      </c>
      <c r="BS32" s="668"/>
      <c r="BT32" s="668"/>
      <c r="BU32" s="668"/>
      <c r="BV32" s="668"/>
      <c r="BW32" s="668"/>
      <c r="BX32" s="642">
        <v>98.3</v>
      </c>
      <c r="BY32" s="668"/>
      <c r="BZ32" s="668"/>
      <c r="CA32" s="668"/>
      <c r="CB32" s="691"/>
      <c r="CD32" s="676"/>
      <c r="CE32" s="677"/>
      <c r="CF32" s="633" t="s">
        <v>306</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307</v>
      </c>
      <c r="C33" s="634"/>
      <c r="D33" s="634"/>
      <c r="E33" s="634"/>
      <c r="F33" s="634"/>
      <c r="G33" s="634"/>
      <c r="H33" s="634"/>
      <c r="I33" s="634"/>
      <c r="J33" s="634"/>
      <c r="K33" s="634"/>
      <c r="L33" s="634"/>
      <c r="M33" s="634"/>
      <c r="N33" s="634"/>
      <c r="O33" s="634"/>
      <c r="P33" s="634"/>
      <c r="Q33" s="635"/>
      <c r="R33" s="636">
        <v>223702</v>
      </c>
      <c r="S33" s="637"/>
      <c r="T33" s="637"/>
      <c r="U33" s="637"/>
      <c r="V33" s="637"/>
      <c r="W33" s="637"/>
      <c r="X33" s="637"/>
      <c r="Y33" s="638"/>
      <c r="Z33" s="639">
        <v>0.5</v>
      </c>
      <c r="AA33" s="639"/>
      <c r="AB33" s="639"/>
      <c r="AC33" s="639"/>
      <c r="AD33" s="640">
        <v>41697</v>
      </c>
      <c r="AE33" s="640"/>
      <c r="AF33" s="640"/>
      <c r="AG33" s="640"/>
      <c r="AH33" s="640"/>
      <c r="AI33" s="640"/>
      <c r="AJ33" s="640"/>
      <c r="AK33" s="640"/>
      <c r="AL33" s="641">
        <v>0.2</v>
      </c>
      <c r="AM33" s="642"/>
      <c r="AN33" s="642"/>
      <c r="AO33" s="643"/>
      <c r="AP33" s="686"/>
      <c r="AQ33" s="687"/>
      <c r="AR33" s="687"/>
      <c r="AS33" s="687"/>
      <c r="AT33" s="690"/>
      <c r="AU33" s="209"/>
      <c r="AV33" s="209"/>
      <c r="AW33" s="209"/>
      <c r="AX33" s="657" t="s">
        <v>308</v>
      </c>
      <c r="AY33" s="658"/>
      <c r="AZ33" s="658"/>
      <c r="BA33" s="658"/>
      <c r="BB33" s="658"/>
      <c r="BC33" s="658"/>
      <c r="BD33" s="658"/>
      <c r="BE33" s="658"/>
      <c r="BF33" s="659"/>
      <c r="BG33" s="694">
        <v>99.5</v>
      </c>
      <c r="BH33" s="695"/>
      <c r="BI33" s="695"/>
      <c r="BJ33" s="695"/>
      <c r="BK33" s="695"/>
      <c r="BL33" s="695"/>
      <c r="BM33" s="696">
        <v>96.6</v>
      </c>
      <c r="BN33" s="695"/>
      <c r="BO33" s="695"/>
      <c r="BP33" s="695"/>
      <c r="BQ33" s="697"/>
      <c r="BR33" s="694">
        <v>99.4</v>
      </c>
      <c r="BS33" s="695"/>
      <c r="BT33" s="695"/>
      <c r="BU33" s="695"/>
      <c r="BV33" s="695"/>
      <c r="BW33" s="695"/>
      <c r="BX33" s="696">
        <v>96.4</v>
      </c>
      <c r="BY33" s="695"/>
      <c r="BZ33" s="695"/>
      <c r="CA33" s="695"/>
      <c r="CB33" s="697"/>
      <c r="CD33" s="633" t="s">
        <v>309</v>
      </c>
      <c r="CE33" s="634"/>
      <c r="CF33" s="634"/>
      <c r="CG33" s="634"/>
      <c r="CH33" s="634"/>
      <c r="CI33" s="634"/>
      <c r="CJ33" s="634"/>
      <c r="CK33" s="634"/>
      <c r="CL33" s="634"/>
      <c r="CM33" s="634"/>
      <c r="CN33" s="634"/>
      <c r="CO33" s="634"/>
      <c r="CP33" s="634"/>
      <c r="CQ33" s="635"/>
      <c r="CR33" s="636">
        <v>18572838</v>
      </c>
      <c r="CS33" s="668"/>
      <c r="CT33" s="668"/>
      <c r="CU33" s="668"/>
      <c r="CV33" s="668"/>
      <c r="CW33" s="668"/>
      <c r="CX33" s="668"/>
      <c r="CY33" s="669"/>
      <c r="CZ33" s="641">
        <v>44.5</v>
      </c>
      <c r="DA33" s="666"/>
      <c r="DB33" s="666"/>
      <c r="DC33" s="670"/>
      <c r="DD33" s="645">
        <v>13437228</v>
      </c>
      <c r="DE33" s="668"/>
      <c r="DF33" s="668"/>
      <c r="DG33" s="668"/>
      <c r="DH33" s="668"/>
      <c r="DI33" s="668"/>
      <c r="DJ33" s="668"/>
      <c r="DK33" s="669"/>
      <c r="DL33" s="645">
        <v>9728903</v>
      </c>
      <c r="DM33" s="668"/>
      <c r="DN33" s="668"/>
      <c r="DO33" s="668"/>
      <c r="DP33" s="668"/>
      <c r="DQ33" s="668"/>
      <c r="DR33" s="668"/>
      <c r="DS33" s="668"/>
      <c r="DT33" s="668"/>
      <c r="DU33" s="668"/>
      <c r="DV33" s="669"/>
      <c r="DW33" s="641">
        <v>44</v>
      </c>
      <c r="DX33" s="666"/>
      <c r="DY33" s="666"/>
      <c r="DZ33" s="666"/>
      <c r="EA33" s="666"/>
      <c r="EB33" s="666"/>
      <c r="EC33" s="667"/>
    </row>
    <row r="34" spans="2:133" ht="11.25" customHeight="1" x14ac:dyDescent="0.15">
      <c r="B34" s="633" t="s">
        <v>310</v>
      </c>
      <c r="C34" s="634"/>
      <c r="D34" s="634"/>
      <c r="E34" s="634"/>
      <c r="F34" s="634"/>
      <c r="G34" s="634"/>
      <c r="H34" s="634"/>
      <c r="I34" s="634"/>
      <c r="J34" s="634"/>
      <c r="K34" s="634"/>
      <c r="L34" s="634"/>
      <c r="M34" s="634"/>
      <c r="N34" s="634"/>
      <c r="O34" s="634"/>
      <c r="P34" s="634"/>
      <c r="Q34" s="635"/>
      <c r="R34" s="636">
        <v>1121442</v>
      </c>
      <c r="S34" s="637"/>
      <c r="T34" s="637"/>
      <c r="U34" s="637"/>
      <c r="V34" s="637"/>
      <c r="W34" s="637"/>
      <c r="X34" s="637"/>
      <c r="Y34" s="638"/>
      <c r="Z34" s="639">
        <v>2.6</v>
      </c>
      <c r="AA34" s="639"/>
      <c r="AB34" s="639"/>
      <c r="AC34" s="639"/>
      <c r="AD34" s="640" t="s">
        <v>122</v>
      </c>
      <c r="AE34" s="640"/>
      <c r="AF34" s="640"/>
      <c r="AG34" s="640"/>
      <c r="AH34" s="640"/>
      <c r="AI34" s="640"/>
      <c r="AJ34" s="640"/>
      <c r="AK34" s="640"/>
      <c r="AL34" s="641" t="s">
        <v>122</v>
      </c>
      <c r="AM34" s="642"/>
      <c r="AN34" s="642"/>
      <c r="AO34" s="643"/>
      <c r="AP34" s="210"/>
      <c r="AQ34" s="211"/>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33" t="s">
        <v>311</v>
      </c>
      <c r="CE34" s="634"/>
      <c r="CF34" s="634"/>
      <c r="CG34" s="634"/>
      <c r="CH34" s="634"/>
      <c r="CI34" s="634"/>
      <c r="CJ34" s="634"/>
      <c r="CK34" s="634"/>
      <c r="CL34" s="634"/>
      <c r="CM34" s="634"/>
      <c r="CN34" s="634"/>
      <c r="CO34" s="634"/>
      <c r="CP34" s="634"/>
      <c r="CQ34" s="635"/>
      <c r="CR34" s="636">
        <v>5808185</v>
      </c>
      <c r="CS34" s="637"/>
      <c r="CT34" s="637"/>
      <c r="CU34" s="637"/>
      <c r="CV34" s="637"/>
      <c r="CW34" s="637"/>
      <c r="CX34" s="637"/>
      <c r="CY34" s="638"/>
      <c r="CZ34" s="641">
        <v>13.9</v>
      </c>
      <c r="DA34" s="666"/>
      <c r="DB34" s="666"/>
      <c r="DC34" s="670"/>
      <c r="DD34" s="645">
        <v>4221446</v>
      </c>
      <c r="DE34" s="637"/>
      <c r="DF34" s="637"/>
      <c r="DG34" s="637"/>
      <c r="DH34" s="637"/>
      <c r="DI34" s="637"/>
      <c r="DJ34" s="637"/>
      <c r="DK34" s="638"/>
      <c r="DL34" s="645">
        <v>3750173</v>
      </c>
      <c r="DM34" s="637"/>
      <c r="DN34" s="637"/>
      <c r="DO34" s="637"/>
      <c r="DP34" s="637"/>
      <c r="DQ34" s="637"/>
      <c r="DR34" s="637"/>
      <c r="DS34" s="637"/>
      <c r="DT34" s="637"/>
      <c r="DU34" s="637"/>
      <c r="DV34" s="638"/>
      <c r="DW34" s="641">
        <v>17</v>
      </c>
      <c r="DX34" s="666"/>
      <c r="DY34" s="666"/>
      <c r="DZ34" s="666"/>
      <c r="EA34" s="666"/>
      <c r="EB34" s="666"/>
      <c r="EC34" s="667"/>
    </row>
    <row r="35" spans="2:133" ht="11.25" customHeight="1" x14ac:dyDescent="0.15">
      <c r="B35" s="633" t="s">
        <v>312</v>
      </c>
      <c r="C35" s="634"/>
      <c r="D35" s="634"/>
      <c r="E35" s="634"/>
      <c r="F35" s="634"/>
      <c r="G35" s="634"/>
      <c r="H35" s="634"/>
      <c r="I35" s="634"/>
      <c r="J35" s="634"/>
      <c r="K35" s="634"/>
      <c r="L35" s="634"/>
      <c r="M35" s="634"/>
      <c r="N35" s="634"/>
      <c r="O35" s="634"/>
      <c r="P35" s="634"/>
      <c r="Q35" s="635"/>
      <c r="R35" s="636">
        <v>2533237</v>
      </c>
      <c r="S35" s="637"/>
      <c r="T35" s="637"/>
      <c r="U35" s="637"/>
      <c r="V35" s="637"/>
      <c r="W35" s="637"/>
      <c r="X35" s="637"/>
      <c r="Y35" s="638"/>
      <c r="Z35" s="639">
        <v>5.8</v>
      </c>
      <c r="AA35" s="639"/>
      <c r="AB35" s="639"/>
      <c r="AC35" s="639"/>
      <c r="AD35" s="640" t="s">
        <v>122</v>
      </c>
      <c r="AE35" s="640"/>
      <c r="AF35" s="640"/>
      <c r="AG35" s="640"/>
      <c r="AH35" s="640"/>
      <c r="AI35" s="640"/>
      <c r="AJ35" s="640"/>
      <c r="AK35" s="640"/>
      <c r="AL35" s="641" t="s">
        <v>122</v>
      </c>
      <c r="AM35" s="642"/>
      <c r="AN35" s="642"/>
      <c r="AO35" s="643"/>
      <c r="AP35" s="212"/>
      <c r="AQ35" s="618" t="s">
        <v>313</v>
      </c>
      <c r="AR35" s="619"/>
      <c r="AS35" s="619"/>
      <c r="AT35" s="619"/>
      <c r="AU35" s="619"/>
      <c r="AV35" s="619"/>
      <c r="AW35" s="619"/>
      <c r="AX35" s="619"/>
      <c r="AY35" s="619"/>
      <c r="AZ35" s="619"/>
      <c r="BA35" s="619"/>
      <c r="BB35" s="619"/>
      <c r="BC35" s="619"/>
      <c r="BD35" s="619"/>
      <c r="BE35" s="619"/>
      <c r="BF35" s="620"/>
      <c r="BG35" s="618" t="s">
        <v>314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315</v>
      </c>
      <c r="CE35" s="634"/>
      <c r="CF35" s="634"/>
      <c r="CG35" s="634"/>
      <c r="CH35" s="634"/>
      <c r="CI35" s="634"/>
      <c r="CJ35" s="634"/>
      <c r="CK35" s="634"/>
      <c r="CL35" s="634"/>
      <c r="CM35" s="634"/>
      <c r="CN35" s="634"/>
      <c r="CO35" s="634"/>
      <c r="CP35" s="634"/>
      <c r="CQ35" s="635"/>
      <c r="CR35" s="636">
        <v>703361</v>
      </c>
      <c r="CS35" s="668"/>
      <c r="CT35" s="668"/>
      <c r="CU35" s="668"/>
      <c r="CV35" s="668"/>
      <c r="CW35" s="668"/>
      <c r="CX35" s="668"/>
      <c r="CY35" s="669"/>
      <c r="CZ35" s="641">
        <v>1.7</v>
      </c>
      <c r="DA35" s="666"/>
      <c r="DB35" s="666"/>
      <c r="DC35" s="670"/>
      <c r="DD35" s="645">
        <v>614375</v>
      </c>
      <c r="DE35" s="668"/>
      <c r="DF35" s="668"/>
      <c r="DG35" s="668"/>
      <c r="DH35" s="668"/>
      <c r="DI35" s="668"/>
      <c r="DJ35" s="668"/>
      <c r="DK35" s="669"/>
      <c r="DL35" s="645">
        <v>603331</v>
      </c>
      <c r="DM35" s="668"/>
      <c r="DN35" s="668"/>
      <c r="DO35" s="668"/>
      <c r="DP35" s="668"/>
      <c r="DQ35" s="668"/>
      <c r="DR35" s="668"/>
      <c r="DS35" s="668"/>
      <c r="DT35" s="668"/>
      <c r="DU35" s="668"/>
      <c r="DV35" s="669"/>
      <c r="DW35" s="641">
        <v>2.7</v>
      </c>
      <c r="DX35" s="666"/>
      <c r="DY35" s="666"/>
      <c r="DZ35" s="666"/>
      <c r="EA35" s="666"/>
      <c r="EB35" s="666"/>
      <c r="EC35" s="667"/>
    </row>
    <row r="36" spans="2:133" ht="11.25" customHeight="1" x14ac:dyDescent="0.15">
      <c r="B36" s="633" t="s">
        <v>316</v>
      </c>
      <c r="C36" s="634"/>
      <c r="D36" s="634"/>
      <c r="E36" s="634"/>
      <c r="F36" s="634"/>
      <c r="G36" s="634"/>
      <c r="H36" s="634"/>
      <c r="I36" s="634"/>
      <c r="J36" s="634"/>
      <c r="K36" s="634"/>
      <c r="L36" s="634"/>
      <c r="M36" s="634"/>
      <c r="N36" s="634"/>
      <c r="O36" s="634"/>
      <c r="P36" s="634"/>
      <c r="Q36" s="635"/>
      <c r="R36" s="636">
        <v>2052380</v>
      </c>
      <c r="S36" s="637"/>
      <c r="T36" s="637"/>
      <c r="U36" s="637"/>
      <c r="V36" s="637"/>
      <c r="W36" s="637"/>
      <c r="X36" s="637"/>
      <c r="Y36" s="638"/>
      <c r="Z36" s="639">
        <v>4.7</v>
      </c>
      <c r="AA36" s="639"/>
      <c r="AB36" s="639"/>
      <c r="AC36" s="639"/>
      <c r="AD36" s="640" t="s">
        <v>122</v>
      </c>
      <c r="AE36" s="640"/>
      <c r="AF36" s="640"/>
      <c r="AG36" s="640"/>
      <c r="AH36" s="640"/>
      <c r="AI36" s="640"/>
      <c r="AJ36" s="640"/>
      <c r="AK36" s="640"/>
      <c r="AL36" s="641" t="s">
        <v>122</v>
      </c>
      <c r="AM36" s="642"/>
      <c r="AN36" s="642"/>
      <c r="AO36" s="643"/>
      <c r="AP36" s="212"/>
      <c r="AQ36" s="702" t="s">
        <v>317</v>
      </c>
      <c r="AR36" s="703"/>
      <c r="AS36" s="703"/>
      <c r="AT36" s="703"/>
      <c r="AU36" s="703"/>
      <c r="AV36" s="703"/>
      <c r="AW36" s="703"/>
      <c r="AX36" s="703"/>
      <c r="AY36" s="704"/>
      <c r="AZ36" s="625">
        <v>6511710</v>
      </c>
      <c r="BA36" s="626"/>
      <c r="BB36" s="626"/>
      <c r="BC36" s="626"/>
      <c r="BD36" s="626"/>
      <c r="BE36" s="626"/>
      <c r="BF36" s="698"/>
      <c r="BG36" s="622" t="s">
        <v>318</v>
      </c>
      <c r="BH36" s="623"/>
      <c r="BI36" s="623"/>
      <c r="BJ36" s="623"/>
      <c r="BK36" s="623"/>
      <c r="BL36" s="623"/>
      <c r="BM36" s="623"/>
      <c r="BN36" s="623"/>
      <c r="BO36" s="623"/>
      <c r="BP36" s="623"/>
      <c r="BQ36" s="623"/>
      <c r="BR36" s="623"/>
      <c r="BS36" s="623"/>
      <c r="BT36" s="623"/>
      <c r="BU36" s="624"/>
      <c r="BV36" s="625">
        <v>145956</v>
      </c>
      <c r="BW36" s="626"/>
      <c r="BX36" s="626"/>
      <c r="BY36" s="626"/>
      <c r="BZ36" s="626"/>
      <c r="CA36" s="626"/>
      <c r="CB36" s="698"/>
      <c r="CD36" s="633" t="s">
        <v>319</v>
      </c>
      <c r="CE36" s="634"/>
      <c r="CF36" s="634"/>
      <c r="CG36" s="634"/>
      <c r="CH36" s="634"/>
      <c r="CI36" s="634"/>
      <c r="CJ36" s="634"/>
      <c r="CK36" s="634"/>
      <c r="CL36" s="634"/>
      <c r="CM36" s="634"/>
      <c r="CN36" s="634"/>
      <c r="CO36" s="634"/>
      <c r="CP36" s="634"/>
      <c r="CQ36" s="635"/>
      <c r="CR36" s="636">
        <v>4780399</v>
      </c>
      <c r="CS36" s="637"/>
      <c r="CT36" s="637"/>
      <c r="CU36" s="637"/>
      <c r="CV36" s="637"/>
      <c r="CW36" s="637"/>
      <c r="CX36" s="637"/>
      <c r="CY36" s="638"/>
      <c r="CZ36" s="641">
        <v>11.5</v>
      </c>
      <c r="DA36" s="666"/>
      <c r="DB36" s="666"/>
      <c r="DC36" s="670"/>
      <c r="DD36" s="645">
        <v>3590933</v>
      </c>
      <c r="DE36" s="637"/>
      <c r="DF36" s="637"/>
      <c r="DG36" s="637"/>
      <c r="DH36" s="637"/>
      <c r="DI36" s="637"/>
      <c r="DJ36" s="637"/>
      <c r="DK36" s="638"/>
      <c r="DL36" s="645">
        <v>2449138</v>
      </c>
      <c r="DM36" s="637"/>
      <c r="DN36" s="637"/>
      <c r="DO36" s="637"/>
      <c r="DP36" s="637"/>
      <c r="DQ36" s="637"/>
      <c r="DR36" s="637"/>
      <c r="DS36" s="637"/>
      <c r="DT36" s="637"/>
      <c r="DU36" s="637"/>
      <c r="DV36" s="638"/>
      <c r="DW36" s="641">
        <v>11.1</v>
      </c>
      <c r="DX36" s="666"/>
      <c r="DY36" s="666"/>
      <c r="DZ36" s="666"/>
      <c r="EA36" s="666"/>
      <c r="EB36" s="666"/>
      <c r="EC36" s="667"/>
    </row>
    <row r="37" spans="2:133" ht="11.25" customHeight="1" x14ac:dyDescent="0.15">
      <c r="B37" s="633" t="s">
        <v>320</v>
      </c>
      <c r="C37" s="634"/>
      <c r="D37" s="634"/>
      <c r="E37" s="634"/>
      <c r="F37" s="634"/>
      <c r="G37" s="634"/>
      <c r="H37" s="634"/>
      <c r="I37" s="634"/>
      <c r="J37" s="634"/>
      <c r="K37" s="634"/>
      <c r="L37" s="634"/>
      <c r="M37" s="634"/>
      <c r="N37" s="634"/>
      <c r="O37" s="634"/>
      <c r="P37" s="634"/>
      <c r="Q37" s="635"/>
      <c r="R37" s="636">
        <v>1013810</v>
      </c>
      <c r="S37" s="637"/>
      <c r="T37" s="637"/>
      <c r="U37" s="637"/>
      <c r="V37" s="637"/>
      <c r="W37" s="637"/>
      <c r="X37" s="637"/>
      <c r="Y37" s="638"/>
      <c r="Z37" s="639">
        <v>2.2999999999999998</v>
      </c>
      <c r="AA37" s="639"/>
      <c r="AB37" s="639"/>
      <c r="AC37" s="639"/>
      <c r="AD37" s="640">
        <v>513</v>
      </c>
      <c r="AE37" s="640"/>
      <c r="AF37" s="640"/>
      <c r="AG37" s="640"/>
      <c r="AH37" s="640"/>
      <c r="AI37" s="640"/>
      <c r="AJ37" s="640"/>
      <c r="AK37" s="640"/>
      <c r="AL37" s="641">
        <v>0</v>
      </c>
      <c r="AM37" s="642"/>
      <c r="AN37" s="642"/>
      <c r="AO37" s="643"/>
      <c r="AQ37" s="699" t="s">
        <v>321</v>
      </c>
      <c r="AR37" s="700"/>
      <c r="AS37" s="700"/>
      <c r="AT37" s="700"/>
      <c r="AU37" s="700"/>
      <c r="AV37" s="700"/>
      <c r="AW37" s="700"/>
      <c r="AX37" s="700"/>
      <c r="AY37" s="701"/>
      <c r="AZ37" s="636">
        <v>1839170</v>
      </c>
      <c r="BA37" s="637"/>
      <c r="BB37" s="637"/>
      <c r="BC37" s="637"/>
      <c r="BD37" s="668"/>
      <c r="BE37" s="668"/>
      <c r="BF37" s="691"/>
      <c r="BG37" s="633" t="s">
        <v>322</v>
      </c>
      <c r="BH37" s="634"/>
      <c r="BI37" s="634"/>
      <c r="BJ37" s="634"/>
      <c r="BK37" s="634"/>
      <c r="BL37" s="634"/>
      <c r="BM37" s="634"/>
      <c r="BN37" s="634"/>
      <c r="BO37" s="634"/>
      <c r="BP37" s="634"/>
      <c r="BQ37" s="634"/>
      <c r="BR37" s="634"/>
      <c r="BS37" s="634"/>
      <c r="BT37" s="634"/>
      <c r="BU37" s="635"/>
      <c r="BV37" s="636">
        <v>24806</v>
      </c>
      <c r="BW37" s="637"/>
      <c r="BX37" s="637"/>
      <c r="BY37" s="637"/>
      <c r="BZ37" s="637"/>
      <c r="CA37" s="637"/>
      <c r="CB37" s="646"/>
      <c r="CD37" s="633" t="s">
        <v>323</v>
      </c>
      <c r="CE37" s="634"/>
      <c r="CF37" s="634"/>
      <c r="CG37" s="634"/>
      <c r="CH37" s="634"/>
      <c r="CI37" s="634"/>
      <c r="CJ37" s="634"/>
      <c r="CK37" s="634"/>
      <c r="CL37" s="634"/>
      <c r="CM37" s="634"/>
      <c r="CN37" s="634"/>
      <c r="CO37" s="634"/>
      <c r="CP37" s="634"/>
      <c r="CQ37" s="635"/>
      <c r="CR37" s="636">
        <v>28638</v>
      </c>
      <c r="CS37" s="668"/>
      <c r="CT37" s="668"/>
      <c r="CU37" s="668"/>
      <c r="CV37" s="668"/>
      <c r="CW37" s="668"/>
      <c r="CX37" s="668"/>
      <c r="CY37" s="669"/>
      <c r="CZ37" s="641">
        <v>0.1</v>
      </c>
      <c r="DA37" s="666"/>
      <c r="DB37" s="666"/>
      <c r="DC37" s="670"/>
      <c r="DD37" s="645">
        <v>28638</v>
      </c>
      <c r="DE37" s="668"/>
      <c r="DF37" s="668"/>
      <c r="DG37" s="668"/>
      <c r="DH37" s="668"/>
      <c r="DI37" s="668"/>
      <c r="DJ37" s="668"/>
      <c r="DK37" s="669"/>
      <c r="DL37" s="645">
        <v>26874</v>
      </c>
      <c r="DM37" s="668"/>
      <c r="DN37" s="668"/>
      <c r="DO37" s="668"/>
      <c r="DP37" s="668"/>
      <c r="DQ37" s="668"/>
      <c r="DR37" s="668"/>
      <c r="DS37" s="668"/>
      <c r="DT37" s="668"/>
      <c r="DU37" s="668"/>
      <c r="DV37" s="669"/>
      <c r="DW37" s="641">
        <v>0.1</v>
      </c>
      <c r="DX37" s="666"/>
      <c r="DY37" s="666"/>
      <c r="DZ37" s="666"/>
      <c r="EA37" s="666"/>
      <c r="EB37" s="666"/>
      <c r="EC37" s="667"/>
    </row>
    <row r="38" spans="2:133" ht="11.25" customHeight="1" x14ac:dyDescent="0.15">
      <c r="B38" s="633" t="s">
        <v>324</v>
      </c>
      <c r="C38" s="634"/>
      <c r="D38" s="634"/>
      <c r="E38" s="634"/>
      <c r="F38" s="634"/>
      <c r="G38" s="634"/>
      <c r="H38" s="634"/>
      <c r="I38" s="634"/>
      <c r="J38" s="634"/>
      <c r="K38" s="634"/>
      <c r="L38" s="634"/>
      <c r="M38" s="634"/>
      <c r="N38" s="634"/>
      <c r="O38" s="634"/>
      <c r="P38" s="634"/>
      <c r="Q38" s="635"/>
      <c r="R38" s="636">
        <v>2881500</v>
      </c>
      <c r="S38" s="637"/>
      <c r="T38" s="637"/>
      <c r="U38" s="637"/>
      <c r="V38" s="637"/>
      <c r="W38" s="637"/>
      <c r="X38" s="637"/>
      <c r="Y38" s="638"/>
      <c r="Z38" s="639">
        <v>6.6</v>
      </c>
      <c r="AA38" s="639"/>
      <c r="AB38" s="639"/>
      <c r="AC38" s="639"/>
      <c r="AD38" s="640" t="s">
        <v>122</v>
      </c>
      <c r="AE38" s="640"/>
      <c r="AF38" s="640"/>
      <c r="AG38" s="640"/>
      <c r="AH38" s="640"/>
      <c r="AI38" s="640"/>
      <c r="AJ38" s="640"/>
      <c r="AK38" s="640"/>
      <c r="AL38" s="641" t="s">
        <v>122</v>
      </c>
      <c r="AM38" s="642"/>
      <c r="AN38" s="642"/>
      <c r="AO38" s="643"/>
      <c r="AQ38" s="699" t="s">
        <v>325</v>
      </c>
      <c r="AR38" s="700"/>
      <c r="AS38" s="700"/>
      <c r="AT38" s="700"/>
      <c r="AU38" s="700"/>
      <c r="AV38" s="700"/>
      <c r="AW38" s="700"/>
      <c r="AX38" s="700"/>
      <c r="AY38" s="701"/>
      <c r="AZ38" s="636">
        <v>1075663</v>
      </c>
      <c r="BA38" s="637"/>
      <c r="BB38" s="637"/>
      <c r="BC38" s="637"/>
      <c r="BD38" s="668"/>
      <c r="BE38" s="668"/>
      <c r="BF38" s="691"/>
      <c r="BG38" s="633" t="s">
        <v>326</v>
      </c>
      <c r="BH38" s="634"/>
      <c r="BI38" s="634"/>
      <c r="BJ38" s="634"/>
      <c r="BK38" s="634"/>
      <c r="BL38" s="634"/>
      <c r="BM38" s="634"/>
      <c r="BN38" s="634"/>
      <c r="BO38" s="634"/>
      <c r="BP38" s="634"/>
      <c r="BQ38" s="634"/>
      <c r="BR38" s="634"/>
      <c r="BS38" s="634"/>
      <c r="BT38" s="634"/>
      <c r="BU38" s="635"/>
      <c r="BV38" s="636">
        <v>8808</v>
      </c>
      <c r="BW38" s="637"/>
      <c r="BX38" s="637"/>
      <c r="BY38" s="637"/>
      <c r="BZ38" s="637"/>
      <c r="CA38" s="637"/>
      <c r="CB38" s="646"/>
      <c r="CD38" s="633" t="s">
        <v>327</v>
      </c>
      <c r="CE38" s="634"/>
      <c r="CF38" s="634"/>
      <c r="CG38" s="634"/>
      <c r="CH38" s="634"/>
      <c r="CI38" s="634"/>
      <c r="CJ38" s="634"/>
      <c r="CK38" s="634"/>
      <c r="CL38" s="634"/>
      <c r="CM38" s="634"/>
      <c r="CN38" s="634"/>
      <c r="CO38" s="634"/>
      <c r="CP38" s="634"/>
      <c r="CQ38" s="635"/>
      <c r="CR38" s="636">
        <v>3733961</v>
      </c>
      <c r="CS38" s="637"/>
      <c r="CT38" s="637"/>
      <c r="CU38" s="637"/>
      <c r="CV38" s="637"/>
      <c r="CW38" s="637"/>
      <c r="CX38" s="637"/>
      <c r="CY38" s="638"/>
      <c r="CZ38" s="641">
        <v>9</v>
      </c>
      <c r="DA38" s="666"/>
      <c r="DB38" s="666"/>
      <c r="DC38" s="670"/>
      <c r="DD38" s="645">
        <v>3140198</v>
      </c>
      <c r="DE38" s="637"/>
      <c r="DF38" s="637"/>
      <c r="DG38" s="637"/>
      <c r="DH38" s="637"/>
      <c r="DI38" s="637"/>
      <c r="DJ38" s="637"/>
      <c r="DK38" s="638"/>
      <c r="DL38" s="645">
        <v>2926261</v>
      </c>
      <c r="DM38" s="637"/>
      <c r="DN38" s="637"/>
      <c r="DO38" s="637"/>
      <c r="DP38" s="637"/>
      <c r="DQ38" s="637"/>
      <c r="DR38" s="637"/>
      <c r="DS38" s="637"/>
      <c r="DT38" s="637"/>
      <c r="DU38" s="637"/>
      <c r="DV38" s="638"/>
      <c r="DW38" s="641">
        <v>13.2</v>
      </c>
      <c r="DX38" s="666"/>
      <c r="DY38" s="666"/>
      <c r="DZ38" s="666"/>
      <c r="EA38" s="666"/>
      <c r="EB38" s="666"/>
      <c r="EC38" s="667"/>
    </row>
    <row r="39" spans="2:133" ht="11.25" customHeight="1" x14ac:dyDescent="0.15">
      <c r="B39" s="633" t="s">
        <v>328</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329</v>
      </c>
      <c r="AR39" s="700"/>
      <c r="AS39" s="700"/>
      <c r="AT39" s="700"/>
      <c r="AU39" s="700"/>
      <c r="AV39" s="700"/>
      <c r="AW39" s="700"/>
      <c r="AX39" s="700"/>
      <c r="AY39" s="701"/>
      <c r="AZ39" s="636">
        <v>117643</v>
      </c>
      <c r="BA39" s="637"/>
      <c r="BB39" s="637"/>
      <c r="BC39" s="637"/>
      <c r="BD39" s="668"/>
      <c r="BE39" s="668"/>
      <c r="BF39" s="691"/>
      <c r="BG39" s="633" t="s">
        <v>330</v>
      </c>
      <c r="BH39" s="634"/>
      <c r="BI39" s="634"/>
      <c r="BJ39" s="634"/>
      <c r="BK39" s="634"/>
      <c r="BL39" s="634"/>
      <c r="BM39" s="634"/>
      <c r="BN39" s="634"/>
      <c r="BO39" s="634"/>
      <c r="BP39" s="634"/>
      <c r="BQ39" s="634"/>
      <c r="BR39" s="634"/>
      <c r="BS39" s="634"/>
      <c r="BT39" s="634"/>
      <c r="BU39" s="635"/>
      <c r="BV39" s="636">
        <v>12353</v>
      </c>
      <c r="BW39" s="637"/>
      <c r="BX39" s="637"/>
      <c r="BY39" s="637"/>
      <c r="BZ39" s="637"/>
      <c r="CA39" s="637"/>
      <c r="CB39" s="646"/>
      <c r="CD39" s="633" t="s">
        <v>331</v>
      </c>
      <c r="CE39" s="634"/>
      <c r="CF39" s="634"/>
      <c r="CG39" s="634"/>
      <c r="CH39" s="634"/>
      <c r="CI39" s="634"/>
      <c r="CJ39" s="634"/>
      <c r="CK39" s="634"/>
      <c r="CL39" s="634"/>
      <c r="CM39" s="634"/>
      <c r="CN39" s="634"/>
      <c r="CO39" s="634"/>
      <c r="CP39" s="634"/>
      <c r="CQ39" s="635"/>
      <c r="CR39" s="636">
        <v>2338114</v>
      </c>
      <c r="CS39" s="668"/>
      <c r="CT39" s="668"/>
      <c r="CU39" s="668"/>
      <c r="CV39" s="668"/>
      <c r="CW39" s="668"/>
      <c r="CX39" s="668"/>
      <c r="CY39" s="669"/>
      <c r="CZ39" s="641">
        <v>5.6</v>
      </c>
      <c r="DA39" s="666"/>
      <c r="DB39" s="666"/>
      <c r="DC39" s="670"/>
      <c r="DD39" s="645">
        <v>1173818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332</v>
      </c>
      <c r="C40" s="634"/>
      <c r="D40" s="634"/>
      <c r="E40" s="634"/>
      <c r="F40" s="634"/>
      <c r="G40" s="634"/>
      <c r="H40" s="634"/>
      <c r="I40" s="634"/>
      <c r="J40" s="634"/>
      <c r="K40" s="634"/>
      <c r="L40" s="634"/>
      <c r="M40" s="634"/>
      <c r="N40" s="634"/>
      <c r="O40" s="634"/>
      <c r="P40" s="634"/>
      <c r="Q40" s="635"/>
      <c r="R40" s="636">
        <v>127000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333</v>
      </c>
      <c r="AR40" s="700"/>
      <c r="AS40" s="700"/>
      <c r="AT40" s="700"/>
      <c r="AU40" s="700"/>
      <c r="AV40" s="700"/>
      <c r="AW40" s="700"/>
      <c r="AX40" s="700"/>
      <c r="AY40" s="701"/>
      <c r="AZ40" s="636">
        <v>25232</v>
      </c>
      <c r="BA40" s="637"/>
      <c r="BB40" s="637"/>
      <c r="BC40" s="637"/>
      <c r="BD40" s="668"/>
      <c r="BE40" s="668"/>
      <c r="BF40" s="691"/>
      <c r="BG40" s="684" t="s">
        <v>334</v>
      </c>
      <c r="BH40" s="685"/>
      <c r="BI40" s="685"/>
      <c r="BJ40" s="685"/>
      <c r="BK40" s="685"/>
      <c r="BL40" s="213"/>
      <c r="BM40" s="634" t="s">
        <v>335</v>
      </c>
      <c r="BN40" s="634"/>
      <c r="BO40" s="634"/>
      <c r="BP40" s="634"/>
      <c r="BQ40" s="634"/>
      <c r="BR40" s="634"/>
      <c r="BS40" s="634"/>
      <c r="BT40" s="634"/>
      <c r="BU40" s="635"/>
      <c r="BV40" s="636">
        <v>80</v>
      </c>
      <c r="BW40" s="637"/>
      <c r="BX40" s="637"/>
      <c r="BY40" s="637"/>
      <c r="BZ40" s="637"/>
      <c r="CA40" s="637"/>
      <c r="CB40" s="646"/>
      <c r="CD40" s="633" t="s">
        <v>336</v>
      </c>
      <c r="CE40" s="634"/>
      <c r="CF40" s="634"/>
      <c r="CG40" s="634"/>
      <c r="CH40" s="634"/>
      <c r="CI40" s="634"/>
      <c r="CJ40" s="634"/>
      <c r="CK40" s="634"/>
      <c r="CL40" s="634"/>
      <c r="CM40" s="634"/>
      <c r="CN40" s="634"/>
      <c r="CO40" s="634"/>
      <c r="CP40" s="634"/>
      <c r="CQ40" s="635"/>
      <c r="CR40" s="636">
        <v>1208818</v>
      </c>
      <c r="CS40" s="637"/>
      <c r="CT40" s="637"/>
      <c r="CU40" s="637"/>
      <c r="CV40" s="637"/>
      <c r="CW40" s="637"/>
      <c r="CX40" s="637"/>
      <c r="CY40" s="638"/>
      <c r="CZ40" s="641">
        <v>2.9</v>
      </c>
      <c r="DA40" s="666"/>
      <c r="DB40" s="666"/>
      <c r="DC40" s="670"/>
      <c r="DD40" s="645">
        <v>696458</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337</v>
      </c>
      <c r="C41" s="658"/>
      <c r="D41" s="658"/>
      <c r="E41" s="658"/>
      <c r="F41" s="658"/>
      <c r="G41" s="658"/>
      <c r="H41" s="658"/>
      <c r="I41" s="658"/>
      <c r="J41" s="658"/>
      <c r="K41" s="658"/>
      <c r="L41" s="658"/>
      <c r="M41" s="658"/>
      <c r="N41" s="658"/>
      <c r="O41" s="658"/>
      <c r="P41" s="658"/>
      <c r="Q41" s="659"/>
      <c r="R41" s="708">
        <v>43631118</v>
      </c>
      <c r="S41" s="709"/>
      <c r="T41" s="709"/>
      <c r="U41" s="709"/>
      <c r="V41" s="709"/>
      <c r="W41" s="709"/>
      <c r="X41" s="709"/>
      <c r="Y41" s="713"/>
      <c r="Z41" s="714">
        <v>100</v>
      </c>
      <c r="AA41" s="714"/>
      <c r="AB41" s="714"/>
      <c r="AC41" s="714"/>
      <c r="AD41" s="715">
        <v>21997345</v>
      </c>
      <c r="AE41" s="715"/>
      <c r="AF41" s="715"/>
      <c r="AG41" s="715"/>
      <c r="AH41" s="715"/>
      <c r="AI41" s="715"/>
      <c r="AJ41" s="715"/>
      <c r="AK41" s="715"/>
      <c r="AL41" s="716">
        <v>100</v>
      </c>
      <c r="AM41" s="696"/>
      <c r="AN41" s="696"/>
      <c r="AO41" s="717"/>
      <c r="AQ41" s="699" t="s">
        <v>338</v>
      </c>
      <c r="AR41" s="700"/>
      <c r="AS41" s="700"/>
      <c r="AT41" s="700"/>
      <c r="AU41" s="700"/>
      <c r="AV41" s="700"/>
      <c r="AW41" s="700"/>
      <c r="AX41" s="700"/>
      <c r="AY41" s="701"/>
      <c r="AZ41" s="636">
        <v>612276</v>
      </c>
      <c r="BA41" s="637"/>
      <c r="BB41" s="637"/>
      <c r="BC41" s="637"/>
      <c r="BD41" s="668"/>
      <c r="BE41" s="668"/>
      <c r="BF41" s="691"/>
      <c r="BG41" s="684"/>
      <c r="BH41" s="685"/>
      <c r="BI41" s="685"/>
      <c r="BJ41" s="685"/>
      <c r="BK41" s="685"/>
      <c r="BL41" s="213"/>
      <c r="BM41" s="634" t="s">
        <v>339</v>
      </c>
      <c r="BN41" s="634"/>
      <c r="BO41" s="634"/>
      <c r="BP41" s="634"/>
      <c r="BQ41" s="634"/>
      <c r="BR41" s="634"/>
      <c r="BS41" s="634"/>
      <c r="BT41" s="634"/>
      <c r="BU41" s="635"/>
      <c r="BV41" s="636" t="s">
        <v>122</v>
      </c>
      <c r="BW41" s="637"/>
      <c r="BX41" s="637"/>
      <c r="BY41" s="637"/>
      <c r="BZ41" s="637"/>
      <c r="CA41" s="637"/>
      <c r="CB41" s="646"/>
      <c r="CD41" s="633" t="s">
        <v>340</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341</v>
      </c>
      <c r="AR42" s="706"/>
      <c r="AS42" s="706"/>
      <c r="AT42" s="706"/>
      <c r="AU42" s="706"/>
      <c r="AV42" s="706"/>
      <c r="AW42" s="706"/>
      <c r="AX42" s="706"/>
      <c r="AY42" s="707"/>
      <c r="AZ42" s="708">
        <v>2841726</v>
      </c>
      <c r="BA42" s="709"/>
      <c r="BB42" s="709"/>
      <c r="BC42" s="709"/>
      <c r="BD42" s="695"/>
      <c r="BE42" s="695"/>
      <c r="BF42" s="697"/>
      <c r="BG42" s="686"/>
      <c r="BH42" s="687"/>
      <c r="BI42" s="687"/>
      <c r="BJ42" s="687"/>
      <c r="BK42" s="687"/>
      <c r="BL42" s="214"/>
      <c r="BM42" s="658" t="s">
        <v>342</v>
      </c>
      <c r="BN42" s="658"/>
      <c r="BO42" s="658"/>
      <c r="BP42" s="658"/>
      <c r="BQ42" s="658"/>
      <c r="BR42" s="658"/>
      <c r="BS42" s="658"/>
      <c r="BT42" s="658"/>
      <c r="BU42" s="659"/>
      <c r="BV42" s="708">
        <v>406</v>
      </c>
      <c r="BW42" s="709"/>
      <c r="BX42" s="709"/>
      <c r="BY42" s="709"/>
      <c r="BZ42" s="709"/>
      <c r="CA42" s="709"/>
      <c r="CB42" s="718"/>
      <c r="CD42" s="633" t="s">
        <v>343</v>
      </c>
      <c r="CE42" s="634"/>
      <c r="CF42" s="634"/>
      <c r="CG42" s="634"/>
      <c r="CH42" s="634"/>
      <c r="CI42" s="634"/>
      <c r="CJ42" s="634"/>
      <c r="CK42" s="634"/>
      <c r="CL42" s="634"/>
      <c r="CM42" s="634"/>
      <c r="CN42" s="634"/>
      <c r="CO42" s="634"/>
      <c r="CP42" s="634"/>
      <c r="CQ42" s="635"/>
      <c r="CR42" s="636">
        <v>5707001</v>
      </c>
      <c r="CS42" s="668"/>
      <c r="CT42" s="668"/>
      <c r="CU42" s="668"/>
      <c r="CV42" s="668"/>
      <c r="CW42" s="668"/>
      <c r="CX42" s="668"/>
      <c r="CY42" s="669"/>
      <c r="CZ42" s="641">
        <v>13.7</v>
      </c>
      <c r="DA42" s="666"/>
      <c r="DB42" s="666"/>
      <c r="DC42" s="670"/>
      <c r="DD42" s="645">
        <v>1083339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4" t="s">
        <v>344</v>
      </c>
      <c r="CD43" s="633" t="s">
        <v>345</v>
      </c>
      <c r="CE43" s="634"/>
      <c r="CF43" s="634"/>
      <c r="CG43" s="634"/>
      <c r="CH43" s="634"/>
      <c r="CI43" s="634"/>
      <c r="CJ43" s="634"/>
      <c r="CK43" s="634"/>
      <c r="CL43" s="634"/>
      <c r="CM43" s="634"/>
      <c r="CN43" s="634"/>
      <c r="CO43" s="634"/>
      <c r="CP43" s="634"/>
      <c r="CQ43" s="635"/>
      <c r="CR43" s="636">
        <v>169393</v>
      </c>
      <c r="CS43" s="668"/>
      <c r="CT43" s="668"/>
      <c r="CU43" s="668"/>
      <c r="CV43" s="668"/>
      <c r="CW43" s="668"/>
      <c r="CX43" s="668"/>
      <c r="CY43" s="669"/>
      <c r="CZ43" s="641">
        <v>0.4</v>
      </c>
      <c r="DA43" s="666"/>
      <c r="DB43" s="666"/>
      <c r="DC43" s="670"/>
      <c r="DD43" s="645">
        <v>169112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346</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294</v>
      </c>
      <c r="CE44" s="673"/>
      <c r="CF44" s="633" t="s">
        <v>347</v>
      </c>
      <c r="CG44" s="634"/>
      <c r="CH44" s="634"/>
      <c r="CI44" s="634"/>
      <c r="CJ44" s="634"/>
      <c r="CK44" s="634"/>
      <c r="CL44" s="634"/>
      <c r="CM44" s="634"/>
      <c r="CN44" s="634"/>
      <c r="CO44" s="634"/>
      <c r="CP44" s="634"/>
      <c r="CQ44" s="635"/>
      <c r="CR44" s="636">
        <v>4722600</v>
      </c>
      <c r="CS44" s="637"/>
      <c r="CT44" s="637"/>
      <c r="CU44" s="637"/>
      <c r="CV44" s="637"/>
      <c r="CW44" s="637"/>
      <c r="CX44" s="637"/>
      <c r="CY44" s="638"/>
      <c r="CZ44" s="641">
        <v>11.3</v>
      </c>
      <c r="DA44" s="642"/>
      <c r="DB44" s="642"/>
      <c r="DC44" s="648"/>
      <c r="DD44" s="645">
        <v>990494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348</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349</v>
      </c>
      <c r="CG45" s="634"/>
      <c r="CH45" s="634"/>
      <c r="CI45" s="634"/>
      <c r="CJ45" s="634"/>
      <c r="CK45" s="634"/>
      <c r="CL45" s="634"/>
      <c r="CM45" s="634"/>
      <c r="CN45" s="634"/>
      <c r="CO45" s="634"/>
      <c r="CP45" s="634"/>
      <c r="CQ45" s="635"/>
      <c r="CR45" s="636">
        <v>2125610</v>
      </c>
      <c r="CS45" s="668"/>
      <c r="CT45" s="668"/>
      <c r="CU45" s="668"/>
      <c r="CV45" s="668"/>
      <c r="CW45" s="668"/>
      <c r="CX45" s="668"/>
      <c r="CY45" s="669"/>
      <c r="CZ45" s="641">
        <v>5.0999999999999996</v>
      </c>
      <c r="DA45" s="666"/>
      <c r="DB45" s="666"/>
      <c r="DC45" s="670"/>
      <c r="DD45" s="645">
        <v>42766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5"/>
      <c r="CD46" s="674"/>
      <c r="CE46" s="675"/>
      <c r="CF46" s="633" t="s">
        <v>350</v>
      </c>
      <c r="CG46" s="634"/>
      <c r="CH46" s="634"/>
      <c r="CI46" s="634"/>
      <c r="CJ46" s="634"/>
      <c r="CK46" s="634"/>
      <c r="CL46" s="634"/>
      <c r="CM46" s="634"/>
      <c r="CN46" s="634"/>
      <c r="CO46" s="634"/>
      <c r="CP46" s="634"/>
      <c r="CQ46" s="635"/>
      <c r="CR46" s="636">
        <v>2430975</v>
      </c>
      <c r="CS46" s="637"/>
      <c r="CT46" s="637"/>
      <c r="CU46" s="637"/>
      <c r="CV46" s="637"/>
      <c r="CW46" s="637"/>
      <c r="CX46" s="637"/>
      <c r="CY46" s="638"/>
      <c r="CZ46" s="641">
        <v>5.8</v>
      </c>
      <c r="DA46" s="642"/>
      <c r="DB46" s="642"/>
      <c r="DC46" s="648"/>
      <c r="DD46" s="645">
        <v>947660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5"/>
      <c r="CD47" s="674"/>
      <c r="CE47" s="675"/>
      <c r="CF47" s="633" t="s">
        <v>351</v>
      </c>
      <c r="CG47" s="634"/>
      <c r="CH47" s="634"/>
      <c r="CI47" s="634"/>
      <c r="CJ47" s="634"/>
      <c r="CK47" s="634"/>
      <c r="CL47" s="634"/>
      <c r="CM47" s="634"/>
      <c r="CN47" s="634"/>
      <c r="CO47" s="634"/>
      <c r="CP47" s="634"/>
      <c r="CQ47" s="635"/>
      <c r="CR47" s="636">
        <v>984401</v>
      </c>
      <c r="CS47" s="668"/>
      <c r="CT47" s="668"/>
      <c r="CU47" s="668"/>
      <c r="CV47" s="668"/>
      <c r="CW47" s="668"/>
      <c r="CX47" s="668"/>
      <c r="CY47" s="669"/>
      <c r="CZ47" s="641">
        <v>2.4</v>
      </c>
      <c r="DA47" s="666"/>
      <c r="DB47" s="666"/>
      <c r="DC47" s="670"/>
      <c r="DD47" s="645">
        <v>92845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5"/>
      <c r="CD48" s="676"/>
      <c r="CE48" s="677"/>
      <c r="CF48" s="633" t="s">
        <v>352</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5"/>
      <c r="CD49" s="657" t="s">
        <v>353</v>
      </c>
      <c r="CE49" s="658"/>
      <c r="CF49" s="658"/>
      <c r="CG49" s="658"/>
      <c r="CH49" s="658"/>
      <c r="CI49" s="658"/>
      <c r="CJ49" s="658"/>
      <c r="CK49" s="658"/>
      <c r="CL49" s="658"/>
      <c r="CM49" s="658"/>
      <c r="CN49" s="658"/>
      <c r="CO49" s="658"/>
      <c r="CP49" s="658"/>
      <c r="CQ49" s="659"/>
      <c r="CR49" s="708">
        <v>41714100</v>
      </c>
      <c r="CS49" s="695"/>
      <c r="CT49" s="695"/>
      <c r="CU49" s="695"/>
      <c r="CV49" s="695"/>
      <c r="CW49" s="695"/>
      <c r="CX49" s="695"/>
      <c r="CY49" s="724"/>
      <c r="CZ49" s="716">
        <v>100</v>
      </c>
      <c r="DA49" s="725"/>
      <c r="DB49" s="725"/>
      <c r="DC49" s="726"/>
      <c r="DD49" s="727">
        <v>26769750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2D0KbDCNUqczSxJ0vfkMHuQDbhpenF19Iik6WYia5j1Lx7MYwh+aEsx2+P7JPTInx9iVkK7POttXI2TcqiebQ==" saltValue="KUP457V3Of1jMl0jCHd7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1" customWidth="1"/>
    <col min="131" max="131" width="1.625" style="221" customWidth="1"/>
    <col min="132" max="16384" width="9" style="221" hidden="1"/>
  </cols>
  <sheetData>
    <row r="1" spans="1:131" ht="11.25" customHeight="1" thickBot="1" x14ac:dyDescent="0.2">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
      <c r="A2" s="734" t="s">
        <v>354</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735" t="s">
        <v>355</v>
      </c>
      <c r="DK2" s="736"/>
      <c r="DL2" s="736"/>
      <c r="DM2" s="736"/>
      <c r="DN2" s="736"/>
      <c r="DO2" s="737"/>
      <c r="DP2" s="218"/>
      <c r="DQ2" s="735" t="s">
        <v>356</v>
      </c>
      <c r="DR2" s="736"/>
      <c r="DS2" s="736"/>
      <c r="DT2" s="736"/>
      <c r="DU2" s="736"/>
      <c r="DV2" s="736"/>
      <c r="DW2" s="736"/>
      <c r="DX2" s="736"/>
      <c r="DY2" s="736"/>
      <c r="DZ2" s="737"/>
      <c r="EA2" s="220"/>
    </row>
    <row r="3" spans="1:131" ht="11.25" customHeight="1" x14ac:dyDescent="0.15">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
      <c r="A4" s="738" t="s">
        <v>357</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2"/>
      <c r="BA4" s="222"/>
      <c r="BB4" s="222"/>
      <c r="BC4" s="222"/>
      <c r="BD4" s="222"/>
      <c r="BE4" s="223"/>
      <c r="BF4" s="223"/>
      <c r="BG4" s="223"/>
      <c r="BH4" s="223"/>
      <c r="BI4" s="223"/>
      <c r="BJ4" s="223"/>
      <c r="BK4" s="223"/>
      <c r="BL4" s="223"/>
      <c r="BM4" s="223"/>
      <c r="BN4" s="223"/>
      <c r="BO4" s="223"/>
      <c r="BP4" s="223"/>
      <c r="BQ4" s="739" t="s">
        <v>358</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4"/>
    </row>
    <row r="5" spans="1:131" s="225" customFormat="1" ht="26.25" customHeight="1" x14ac:dyDescent="0.15">
      <c r="A5" s="740" t="s">
        <v>359</v>
      </c>
      <c r="B5" s="741"/>
      <c r="C5" s="741"/>
      <c r="D5" s="741"/>
      <c r="E5" s="741"/>
      <c r="F5" s="741"/>
      <c r="G5" s="741"/>
      <c r="H5" s="741"/>
      <c r="I5" s="741"/>
      <c r="J5" s="741"/>
      <c r="K5" s="741"/>
      <c r="L5" s="741"/>
      <c r="M5" s="741"/>
      <c r="N5" s="741"/>
      <c r="O5" s="741"/>
      <c r="P5" s="742"/>
      <c r="Q5" s="746" t="s">
        <v>360</v>
      </c>
      <c r="R5" s="747"/>
      <c r="S5" s="747"/>
      <c r="T5" s="747"/>
      <c r="U5" s="748"/>
      <c r="V5" s="746" t="s">
        <v>361</v>
      </c>
      <c r="W5" s="747"/>
      <c r="X5" s="747"/>
      <c r="Y5" s="747"/>
      <c r="Z5" s="748"/>
      <c r="AA5" s="746" t="s">
        <v>362</v>
      </c>
      <c r="AB5" s="747"/>
      <c r="AC5" s="747"/>
      <c r="AD5" s="747"/>
      <c r="AE5" s="747"/>
      <c r="AF5" s="752" t="s">
        <v>363</v>
      </c>
      <c r="AG5" s="747"/>
      <c r="AH5" s="747"/>
      <c r="AI5" s="747"/>
      <c r="AJ5" s="753"/>
      <c r="AK5" s="747" t="s">
        <v>364</v>
      </c>
      <c r="AL5" s="747"/>
      <c r="AM5" s="747"/>
      <c r="AN5" s="747"/>
      <c r="AO5" s="748"/>
      <c r="AP5" s="746" t="s">
        <v>365</v>
      </c>
      <c r="AQ5" s="747"/>
      <c r="AR5" s="747"/>
      <c r="AS5" s="747"/>
      <c r="AT5" s="748"/>
      <c r="AU5" s="746" t="s">
        <v>366</v>
      </c>
      <c r="AV5" s="747"/>
      <c r="AW5" s="747"/>
      <c r="AX5" s="747"/>
      <c r="AY5" s="753"/>
      <c r="AZ5" s="222"/>
      <c r="BA5" s="222"/>
      <c r="BB5" s="222"/>
      <c r="BC5" s="222"/>
      <c r="BD5" s="222"/>
      <c r="BE5" s="223"/>
      <c r="BF5" s="223"/>
      <c r="BG5" s="223"/>
      <c r="BH5" s="223"/>
      <c r="BI5" s="223"/>
      <c r="BJ5" s="223"/>
      <c r="BK5" s="223"/>
      <c r="BL5" s="223"/>
      <c r="BM5" s="223"/>
      <c r="BN5" s="223"/>
      <c r="BO5" s="223"/>
      <c r="BP5" s="223"/>
      <c r="BQ5" s="740" t="s">
        <v>367</v>
      </c>
      <c r="BR5" s="741"/>
      <c r="BS5" s="741"/>
      <c r="BT5" s="741"/>
      <c r="BU5" s="741"/>
      <c r="BV5" s="741"/>
      <c r="BW5" s="741"/>
      <c r="BX5" s="741"/>
      <c r="BY5" s="741"/>
      <c r="BZ5" s="741"/>
      <c r="CA5" s="741"/>
      <c r="CB5" s="741"/>
      <c r="CC5" s="741"/>
      <c r="CD5" s="741"/>
      <c r="CE5" s="741"/>
      <c r="CF5" s="741"/>
      <c r="CG5" s="742"/>
      <c r="CH5" s="746" t="s">
        <v>368</v>
      </c>
      <c r="CI5" s="747"/>
      <c r="CJ5" s="747"/>
      <c r="CK5" s="747"/>
      <c r="CL5" s="748"/>
      <c r="CM5" s="746" t="s">
        <v>369</v>
      </c>
      <c r="CN5" s="747"/>
      <c r="CO5" s="747"/>
      <c r="CP5" s="747"/>
      <c r="CQ5" s="748"/>
      <c r="CR5" s="746" t="s">
        <v>370</v>
      </c>
      <c r="CS5" s="747"/>
      <c r="CT5" s="747"/>
      <c r="CU5" s="747"/>
      <c r="CV5" s="748"/>
      <c r="CW5" s="746" t="s">
        <v>371</v>
      </c>
      <c r="CX5" s="747"/>
      <c r="CY5" s="747"/>
      <c r="CZ5" s="747"/>
      <c r="DA5" s="748"/>
      <c r="DB5" s="746" t="s">
        <v>372</v>
      </c>
      <c r="DC5" s="747"/>
      <c r="DD5" s="747"/>
      <c r="DE5" s="747"/>
      <c r="DF5" s="748"/>
      <c r="DG5" s="776" t="s">
        <v>373</v>
      </c>
      <c r="DH5" s="777"/>
      <c r="DI5" s="777"/>
      <c r="DJ5" s="777"/>
      <c r="DK5" s="778"/>
      <c r="DL5" s="776" t="s">
        <v>374</v>
      </c>
      <c r="DM5" s="777"/>
      <c r="DN5" s="777"/>
      <c r="DO5" s="777"/>
      <c r="DP5" s="778"/>
      <c r="DQ5" s="746" t="s">
        <v>375</v>
      </c>
      <c r="DR5" s="747"/>
      <c r="DS5" s="747"/>
      <c r="DT5" s="747"/>
      <c r="DU5" s="748"/>
      <c r="DV5" s="746" t="s">
        <v>366</v>
      </c>
      <c r="DW5" s="747"/>
      <c r="DX5" s="747"/>
      <c r="DY5" s="747"/>
      <c r="DZ5" s="753"/>
      <c r="EA5" s="224"/>
    </row>
    <row r="6" spans="1:131" s="225"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2"/>
      <c r="BA6" s="222"/>
      <c r="BB6" s="222"/>
      <c r="BC6" s="222"/>
      <c r="BD6" s="222"/>
      <c r="BE6" s="223"/>
      <c r="BF6" s="223"/>
      <c r="BG6" s="223"/>
      <c r="BH6" s="223"/>
      <c r="BI6" s="223"/>
      <c r="BJ6" s="223"/>
      <c r="BK6" s="223"/>
      <c r="BL6" s="223"/>
      <c r="BM6" s="223"/>
      <c r="BN6" s="223"/>
      <c r="BO6" s="223"/>
      <c r="BP6" s="223"/>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4"/>
    </row>
    <row r="7" spans="1:131" s="225" customFormat="1" ht="26.25" customHeight="1" thickTop="1" x14ac:dyDescent="0.15">
      <c r="A7" s="226">
        <v>1</v>
      </c>
      <c r="B7" s="762" t="s">
        <v>376</v>
      </c>
      <c r="C7" s="763"/>
      <c r="D7" s="763"/>
      <c r="E7" s="763"/>
      <c r="F7" s="763"/>
      <c r="G7" s="763"/>
      <c r="H7" s="763"/>
      <c r="I7" s="763"/>
      <c r="J7" s="763"/>
      <c r="K7" s="763"/>
      <c r="L7" s="763"/>
      <c r="M7" s="763"/>
      <c r="N7" s="763"/>
      <c r="O7" s="763"/>
      <c r="P7" s="764"/>
      <c r="Q7" s="765">
        <v>43401</v>
      </c>
      <c r="R7" s="766"/>
      <c r="S7" s="766"/>
      <c r="T7" s="766"/>
      <c r="U7" s="766"/>
      <c r="V7" s="766">
        <v>41508</v>
      </c>
      <c r="W7" s="766"/>
      <c r="X7" s="766"/>
      <c r="Y7" s="766"/>
      <c r="Z7" s="766"/>
      <c r="AA7" s="766">
        <v>1894</v>
      </c>
      <c r="AB7" s="766"/>
      <c r="AC7" s="766"/>
      <c r="AD7" s="766"/>
      <c r="AE7" s="767"/>
      <c r="AF7" s="768">
        <v>1641</v>
      </c>
      <c r="AG7" s="769"/>
      <c r="AH7" s="769"/>
      <c r="AI7" s="769"/>
      <c r="AJ7" s="770"/>
      <c r="AK7" s="771">
        <v>2531</v>
      </c>
      <c r="AL7" s="772"/>
      <c r="AM7" s="772"/>
      <c r="AN7" s="772"/>
      <c r="AO7" s="772"/>
      <c r="AP7" s="772">
        <v>28626</v>
      </c>
      <c r="AQ7" s="772"/>
      <c r="AR7" s="772"/>
      <c r="AS7" s="772"/>
      <c r="AT7" s="772"/>
      <c r="AU7" s="773"/>
      <c r="AV7" s="773"/>
      <c r="AW7" s="773"/>
      <c r="AX7" s="773"/>
      <c r="AY7" s="774"/>
      <c r="AZ7" s="222"/>
      <c r="BA7" s="222"/>
      <c r="BB7" s="222"/>
      <c r="BC7" s="222"/>
      <c r="BD7" s="222"/>
      <c r="BE7" s="223"/>
      <c r="BF7" s="223"/>
      <c r="BG7" s="223"/>
      <c r="BH7" s="223"/>
      <c r="BI7" s="223"/>
      <c r="BJ7" s="223"/>
      <c r="BK7" s="223"/>
      <c r="BL7" s="223"/>
      <c r="BM7" s="223"/>
      <c r="BN7" s="223"/>
      <c r="BO7" s="223"/>
      <c r="BP7" s="223"/>
      <c r="BQ7" s="226">
        <v>1</v>
      </c>
      <c r="BR7" s="227"/>
      <c r="BS7" s="759" t="s">
        <v>571</v>
      </c>
      <c r="BT7" s="760"/>
      <c r="BU7" s="760"/>
      <c r="BV7" s="760"/>
      <c r="BW7" s="760"/>
      <c r="BX7" s="760"/>
      <c r="BY7" s="760"/>
      <c r="BZ7" s="760"/>
      <c r="CA7" s="760"/>
      <c r="CB7" s="760"/>
      <c r="CC7" s="760"/>
      <c r="CD7" s="760"/>
      <c r="CE7" s="760"/>
      <c r="CF7" s="760"/>
      <c r="CG7" s="775"/>
      <c r="CH7" s="756">
        <v>19</v>
      </c>
      <c r="CI7" s="757"/>
      <c r="CJ7" s="757"/>
      <c r="CK7" s="757"/>
      <c r="CL7" s="758"/>
      <c r="CM7" s="756">
        <v>163</v>
      </c>
      <c r="CN7" s="757"/>
      <c r="CO7" s="757"/>
      <c r="CP7" s="757"/>
      <c r="CQ7" s="758"/>
      <c r="CR7" s="756">
        <v>7</v>
      </c>
      <c r="CS7" s="757"/>
      <c r="CT7" s="757"/>
      <c r="CU7" s="757"/>
      <c r="CV7" s="758"/>
      <c r="CW7" s="756" t="s">
        <v>564</v>
      </c>
      <c r="CX7" s="757"/>
      <c r="CY7" s="757"/>
      <c r="CZ7" s="757"/>
      <c r="DA7" s="758"/>
      <c r="DB7" s="756" t="s">
        <v>564</v>
      </c>
      <c r="DC7" s="757"/>
      <c r="DD7" s="757"/>
      <c r="DE7" s="757"/>
      <c r="DF7" s="758"/>
      <c r="DG7" s="756" t="s">
        <v>564</v>
      </c>
      <c r="DH7" s="757"/>
      <c r="DI7" s="757"/>
      <c r="DJ7" s="757"/>
      <c r="DK7" s="758"/>
      <c r="DL7" s="756" t="s">
        <v>564</v>
      </c>
      <c r="DM7" s="757"/>
      <c r="DN7" s="757"/>
      <c r="DO7" s="757"/>
      <c r="DP7" s="758"/>
      <c r="DQ7" s="756" t="s">
        <v>564</v>
      </c>
      <c r="DR7" s="757"/>
      <c r="DS7" s="757"/>
      <c r="DT7" s="757"/>
      <c r="DU7" s="758"/>
      <c r="DV7" s="759"/>
      <c r="DW7" s="760"/>
      <c r="DX7" s="760"/>
      <c r="DY7" s="760"/>
      <c r="DZ7" s="761"/>
      <c r="EA7" s="224"/>
    </row>
    <row r="8" spans="1:131" s="225" customFormat="1" ht="26.25" customHeight="1" x14ac:dyDescent="0.15">
      <c r="A8" s="228">
        <v>2</v>
      </c>
      <c r="B8" s="793" t="s">
        <v>377</v>
      </c>
      <c r="C8" s="794"/>
      <c r="D8" s="794"/>
      <c r="E8" s="794"/>
      <c r="F8" s="794"/>
      <c r="G8" s="794"/>
      <c r="H8" s="794"/>
      <c r="I8" s="794"/>
      <c r="J8" s="794"/>
      <c r="K8" s="794"/>
      <c r="L8" s="794"/>
      <c r="M8" s="794"/>
      <c r="N8" s="794"/>
      <c r="O8" s="794"/>
      <c r="P8" s="795"/>
      <c r="Q8" s="796">
        <v>6</v>
      </c>
      <c r="R8" s="797"/>
      <c r="S8" s="797"/>
      <c r="T8" s="797"/>
      <c r="U8" s="797"/>
      <c r="V8" s="797">
        <v>3</v>
      </c>
      <c r="W8" s="797"/>
      <c r="X8" s="797"/>
      <c r="Y8" s="797"/>
      <c r="Z8" s="797"/>
      <c r="AA8" s="797">
        <v>2</v>
      </c>
      <c r="AB8" s="797"/>
      <c r="AC8" s="797"/>
      <c r="AD8" s="797"/>
      <c r="AE8" s="798"/>
      <c r="AF8" s="799">
        <v>2</v>
      </c>
      <c r="AG8" s="800"/>
      <c r="AH8" s="800"/>
      <c r="AI8" s="800"/>
      <c r="AJ8" s="801"/>
      <c r="AK8" s="782">
        <v>4</v>
      </c>
      <c r="AL8" s="783"/>
      <c r="AM8" s="783"/>
      <c r="AN8" s="783"/>
      <c r="AO8" s="783"/>
      <c r="AP8" s="783" t="s">
        <v>565</v>
      </c>
      <c r="AQ8" s="783"/>
      <c r="AR8" s="783"/>
      <c r="AS8" s="783"/>
      <c r="AT8" s="783"/>
      <c r="AU8" s="784"/>
      <c r="AV8" s="784"/>
      <c r="AW8" s="784"/>
      <c r="AX8" s="784"/>
      <c r="AY8" s="785"/>
      <c r="AZ8" s="222"/>
      <c r="BA8" s="222"/>
      <c r="BB8" s="222"/>
      <c r="BC8" s="222"/>
      <c r="BD8" s="222"/>
      <c r="BE8" s="223"/>
      <c r="BF8" s="223"/>
      <c r="BG8" s="223"/>
      <c r="BH8" s="223"/>
      <c r="BI8" s="223"/>
      <c r="BJ8" s="223"/>
      <c r="BK8" s="223"/>
      <c r="BL8" s="223"/>
      <c r="BM8" s="223"/>
      <c r="BN8" s="223"/>
      <c r="BO8" s="223"/>
      <c r="BP8" s="223"/>
      <c r="BQ8" s="228">
        <v>2</v>
      </c>
      <c r="BR8" s="229"/>
      <c r="BS8" s="786" t="s">
        <v>572</v>
      </c>
      <c r="BT8" s="787"/>
      <c r="BU8" s="787"/>
      <c r="BV8" s="787"/>
      <c r="BW8" s="787"/>
      <c r="BX8" s="787"/>
      <c r="BY8" s="787"/>
      <c r="BZ8" s="787"/>
      <c r="CA8" s="787"/>
      <c r="CB8" s="787"/>
      <c r="CC8" s="787"/>
      <c r="CD8" s="787"/>
      <c r="CE8" s="787"/>
      <c r="CF8" s="787"/>
      <c r="CG8" s="788"/>
      <c r="CH8" s="789">
        <v>24</v>
      </c>
      <c r="CI8" s="790"/>
      <c r="CJ8" s="790"/>
      <c r="CK8" s="790"/>
      <c r="CL8" s="791"/>
      <c r="CM8" s="789">
        <v>205</v>
      </c>
      <c r="CN8" s="790"/>
      <c r="CO8" s="790"/>
      <c r="CP8" s="790"/>
      <c r="CQ8" s="791"/>
      <c r="CR8" s="789">
        <v>30</v>
      </c>
      <c r="CS8" s="790"/>
      <c r="CT8" s="790"/>
      <c r="CU8" s="790"/>
      <c r="CV8" s="791"/>
      <c r="CW8" s="789" t="s">
        <v>564</v>
      </c>
      <c r="CX8" s="790"/>
      <c r="CY8" s="790"/>
      <c r="CZ8" s="790"/>
      <c r="DA8" s="791"/>
      <c r="DB8" s="789" t="s">
        <v>564</v>
      </c>
      <c r="DC8" s="790"/>
      <c r="DD8" s="790"/>
      <c r="DE8" s="790"/>
      <c r="DF8" s="791"/>
      <c r="DG8" s="789" t="s">
        <v>564</v>
      </c>
      <c r="DH8" s="790"/>
      <c r="DI8" s="790"/>
      <c r="DJ8" s="790"/>
      <c r="DK8" s="791"/>
      <c r="DL8" s="789" t="s">
        <v>564</v>
      </c>
      <c r="DM8" s="790"/>
      <c r="DN8" s="790"/>
      <c r="DO8" s="790"/>
      <c r="DP8" s="791"/>
      <c r="DQ8" s="789" t="s">
        <v>564</v>
      </c>
      <c r="DR8" s="790"/>
      <c r="DS8" s="790"/>
      <c r="DT8" s="790"/>
      <c r="DU8" s="791"/>
      <c r="DV8" s="786"/>
      <c r="DW8" s="787"/>
      <c r="DX8" s="787"/>
      <c r="DY8" s="787"/>
      <c r="DZ8" s="792"/>
      <c r="EA8" s="224"/>
    </row>
    <row r="9" spans="1:131" s="225" customFormat="1" ht="26.25" customHeight="1" x14ac:dyDescent="0.15">
      <c r="A9" s="228">
        <v>3</v>
      </c>
      <c r="B9" s="793" t="s">
        <v>378</v>
      </c>
      <c r="C9" s="794"/>
      <c r="D9" s="794"/>
      <c r="E9" s="794"/>
      <c r="F9" s="794"/>
      <c r="G9" s="794"/>
      <c r="H9" s="794"/>
      <c r="I9" s="794"/>
      <c r="J9" s="794"/>
      <c r="K9" s="794"/>
      <c r="L9" s="794"/>
      <c r="M9" s="794"/>
      <c r="N9" s="794"/>
      <c r="O9" s="794"/>
      <c r="P9" s="795"/>
      <c r="Q9" s="796">
        <v>63</v>
      </c>
      <c r="R9" s="797"/>
      <c r="S9" s="797"/>
      <c r="T9" s="797"/>
      <c r="U9" s="797"/>
      <c r="V9" s="797">
        <v>47</v>
      </c>
      <c r="W9" s="797"/>
      <c r="X9" s="797"/>
      <c r="Y9" s="797"/>
      <c r="Z9" s="797"/>
      <c r="AA9" s="797">
        <v>16</v>
      </c>
      <c r="AB9" s="797"/>
      <c r="AC9" s="797"/>
      <c r="AD9" s="797"/>
      <c r="AE9" s="798"/>
      <c r="AF9" s="799">
        <v>16</v>
      </c>
      <c r="AG9" s="800"/>
      <c r="AH9" s="800"/>
      <c r="AI9" s="800"/>
      <c r="AJ9" s="801"/>
      <c r="AK9" s="782">
        <v>9</v>
      </c>
      <c r="AL9" s="783"/>
      <c r="AM9" s="783"/>
      <c r="AN9" s="783"/>
      <c r="AO9" s="783"/>
      <c r="AP9" s="783">
        <v>10</v>
      </c>
      <c r="AQ9" s="783"/>
      <c r="AR9" s="783"/>
      <c r="AS9" s="783"/>
      <c r="AT9" s="783"/>
      <c r="AU9" s="784"/>
      <c r="AV9" s="784"/>
      <c r="AW9" s="784"/>
      <c r="AX9" s="784"/>
      <c r="AY9" s="785"/>
      <c r="AZ9" s="222"/>
      <c r="BA9" s="222"/>
      <c r="BB9" s="222"/>
      <c r="BC9" s="222"/>
      <c r="BD9" s="222"/>
      <c r="BE9" s="223"/>
      <c r="BF9" s="223"/>
      <c r="BG9" s="223"/>
      <c r="BH9" s="223"/>
      <c r="BI9" s="223"/>
      <c r="BJ9" s="223"/>
      <c r="BK9" s="223"/>
      <c r="BL9" s="223"/>
      <c r="BM9" s="223"/>
      <c r="BN9" s="223"/>
      <c r="BO9" s="223"/>
      <c r="BP9" s="223"/>
      <c r="BQ9" s="228">
        <v>3</v>
      </c>
      <c r="BR9" s="229"/>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4"/>
    </row>
    <row r="10" spans="1:131" s="225" customFormat="1" ht="26.25" customHeight="1" x14ac:dyDescent="0.15">
      <c r="A10" s="228">
        <v>4</v>
      </c>
      <c r="B10" s="793" t="s">
        <v>379</v>
      </c>
      <c r="C10" s="794"/>
      <c r="D10" s="794"/>
      <c r="E10" s="794"/>
      <c r="F10" s="794"/>
      <c r="G10" s="794"/>
      <c r="H10" s="794"/>
      <c r="I10" s="794"/>
      <c r="J10" s="794"/>
      <c r="K10" s="794"/>
      <c r="L10" s="794"/>
      <c r="M10" s="794"/>
      <c r="N10" s="794"/>
      <c r="O10" s="794"/>
      <c r="P10" s="795"/>
      <c r="Q10" s="796">
        <v>15</v>
      </c>
      <c r="R10" s="797"/>
      <c r="S10" s="797"/>
      <c r="T10" s="797"/>
      <c r="U10" s="797"/>
      <c r="V10" s="797">
        <v>12</v>
      </c>
      <c r="W10" s="797"/>
      <c r="X10" s="797"/>
      <c r="Y10" s="797"/>
      <c r="Z10" s="797"/>
      <c r="AA10" s="797">
        <v>2</v>
      </c>
      <c r="AB10" s="797"/>
      <c r="AC10" s="797"/>
      <c r="AD10" s="797"/>
      <c r="AE10" s="798"/>
      <c r="AF10" s="799">
        <v>2</v>
      </c>
      <c r="AG10" s="800"/>
      <c r="AH10" s="800"/>
      <c r="AI10" s="800"/>
      <c r="AJ10" s="801"/>
      <c r="AK10" s="782">
        <v>3</v>
      </c>
      <c r="AL10" s="783"/>
      <c r="AM10" s="783"/>
      <c r="AN10" s="783"/>
      <c r="AO10" s="783"/>
      <c r="AP10" s="783" t="s">
        <v>565</v>
      </c>
      <c r="AQ10" s="783"/>
      <c r="AR10" s="783"/>
      <c r="AS10" s="783"/>
      <c r="AT10" s="783"/>
      <c r="AU10" s="784"/>
      <c r="AV10" s="784"/>
      <c r="AW10" s="784"/>
      <c r="AX10" s="784"/>
      <c r="AY10" s="785"/>
      <c r="AZ10" s="222"/>
      <c r="BA10" s="222"/>
      <c r="BB10" s="222"/>
      <c r="BC10" s="222"/>
      <c r="BD10" s="222"/>
      <c r="BE10" s="223"/>
      <c r="BF10" s="223"/>
      <c r="BG10" s="223"/>
      <c r="BH10" s="223"/>
      <c r="BI10" s="223"/>
      <c r="BJ10" s="223"/>
      <c r="BK10" s="223"/>
      <c r="BL10" s="223"/>
      <c r="BM10" s="223"/>
      <c r="BN10" s="223"/>
      <c r="BO10" s="223"/>
      <c r="BP10" s="223"/>
      <c r="BQ10" s="228">
        <v>4</v>
      </c>
      <c r="BR10" s="229"/>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4"/>
    </row>
    <row r="11" spans="1:131" s="225" customFormat="1" ht="26.25" customHeight="1" x14ac:dyDescent="0.15">
      <c r="A11" s="228">
        <v>5</v>
      </c>
      <c r="B11" s="793" t="s">
        <v>380</v>
      </c>
      <c r="C11" s="794"/>
      <c r="D11" s="794"/>
      <c r="E11" s="794"/>
      <c r="F11" s="794"/>
      <c r="G11" s="794"/>
      <c r="H11" s="794"/>
      <c r="I11" s="794"/>
      <c r="J11" s="794"/>
      <c r="K11" s="794"/>
      <c r="L11" s="794"/>
      <c r="M11" s="794"/>
      <c r="N11" s="794"/>
      <c r="O11" s="794"/>
      <c r="P11" s="795"/>
      <c r="Q11" s="796">
        <v>21</v>
      </c>
      <c r="R11" s="797"/>
      <c r="S11" s="797"/>
      <c r="T11" s="797"/>
      <c r="U11" s="797"/>
      <c r="V11" s="797">
        <v>20</v>
      </c>
      <c r="W11" s="797"/>
      <c r="X11" s="797"/>
      <c r="Y11" s="797"/>
      <c r="Z11" s="797"/>
      <c r="AA11" s="797">
        <v>1</v>
      </c>
      <c r="AB11" s="797"/>
      <c r="AC11" s="797"/>
      <c r="AD11" s="797"/>
      <c r="AE11" s="798"/>
      <c r="AF11" s="799">
        <v>1</v>
      </c>
      <c r="AG11" s="800"/>
      <c r="AH11" s="800"/>
      <c r="AI11" s="800"/>
      <c r="AJ11" s="801"/>
      <c r="AK11" s="782">
        <v>5</v>
      </c>
      <c r="AL11" s="783"/>
      <c r="AM11" s="783"/>
      <c r="AN11" s="783"/>
      <c r="AO11" s="783"/>
      <c r="AP11" s="783">
        <v>34</v>
      </c>
      <c r="AQ11" s="783"/>
      <c r="AR11" s="783"/>
      <c r="AS11" s="783"/>
      <c r="AT11" s="783"/>
      <c r="AU11" s="784"/>
      <c r="AV11" s="784"/>
      <c r="AW11" s="784"/>
      <c r="AX11" s="784"/>
      <c r="AY11" s="785"/>
      <c r="AZ11" s="222"/>
      <c r="BA11" s="222"/>
      <c r="BB11" s="222"/>
      <c r="BC11" s="222"/>
      <c r="BD11" s="222"/>
      <c r="BE11" s="223"/>
      <c r="BF11" s="223"/>
      <c r="BG11" s="223"/>
      <c r="BH11" s="223"/>
      <c r="BI11" s="223"/>
      <c r="BJ11" s="223"/>
      <c r="BK11" s="223"/>
      <c r="BL11" s="223"/>
      <c r="BM11" s="223"/>
      <c r="BN11" s="223"/>
      <c r="BO11" s="223"/>
      <c r="BP11" s="223"/>
      <c r="BQ11" s="228">
        <v>5</v>
      </c>
      <c r="BR11" s="229"/>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4"/>
    </row>
    <row r="12" spans="1:131" s="225" customFormat="1" ht="26.25" customHeight="1" x14ac:dyDescent="0.15">
      <c r="A12" s="228">
        <v>6</v>
      </c>
      <c r="B12" s="793" t="s">
        <v>381</v>
      </c>
      <c r="C12" s="794"/>
      <c r="D12" s="794"/>
      <c r="E12" s="794"/>
      <c r="F12" s="794"/>
      <c r="G12" s="794"/>
      <c r="H12" s="794"/>
      <c r="I12" s="794"/>
      <c r="J12" s="794"/>
      <c r="K12" s="794"/>
      <c r="L12" s="794"/>
      <c r="M12" s="794"/>
      <c r="N12" s="794"/>
      <c r="O12" s="794"/>
      <c r="P12" s="795"/>
      <c r="Q12" s="796">
        <v>398</v>
      </c>
      <c r="R12" s="797"/>
      <c r="S12" s="797"/>
      <c r="T12" s="797"/>
      <c r="U12" s="797"/>
      <c r="V12" s="797">
        <v>396</v>
      </c>
      <c r="W12" s="797"/>
      <c r="X12" s="797"/>
      <c r="Y12" s="797"/>
      <c r="Z12" s="797"/>
      <c r="AA12" s="797">
        <v>2</v>
      </c>
      <c r="AB12" s="797"/>
      <c r="AC12" s="797"/>
      <c r="AD12" s="797"/>
      <c r="AE12" s="798"/>
      <c r="AF12" s="799">
        <v>2</v>
      </c>
      <c r="AG12" s="800"/>
      <c r="AH12" s="800"/>
      <c r="AI12" s="800"/>
      <c r="AJ12" s="801"/>
      <c r="AK12" s="782">
        <v>204</v>
      </c>
      <c r="AL12" s="783"/>
      <c r="AM12" s="783"/>
      <c r="AN12" s="783"/>
      <c r="AO12" s="783"/>
      <c r="AP12" s="783">
        <v>1639</v>
      </c>
      <c r="AQ12" s="783"/>
      <c r="AR12" s="783"/>
      <c r="AS12" s="783"/>
      <c r="AT12" s="783"/>
      <c r="AU12" s="784"/>
      <c r="AV12" s="784"/>
      <c r="AW12" s="784"/>
      <c r="AX12" s="784"/>
      <c r="AY12" s="785"/>
      <c r="AZ12" s="222"/>
      <c r="BA12" s="222"/>
      <c r="BB12" s="222"/>
      <c r="BC12" s="222"/>
      <c r="BD12" s="222"/>
      <c r="BE12" s="223"/>
      <c r="BF12" s="223"/>
      <c r="BG12" s="223"/>
      <c r="BH12" s="223"/>
      <c r="BI12" s="223"/>
      <c r="BJ12" s="223"/>
      <c r="BK12" s="223"/>
      <c r="BL12" s="223"/>
      <c r="BM12" s="223"/>
      <c r="BN12" s="223"/>
      <c r="BO12" s="223"/>
      <c r="BP12" s="223"/>
      <c r="BQ12" s="228">
        <v>6</v>
      </c>
      <c r="BR12" s="229"/>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4"/>
    </row>
    <row r="13" spans="1:131" s="225" customFormat="1" ht="26.25" customHeight="1" x14ac:dyDescent="0.15">
      <c r="A13" s="228">
        <v>7</v>
      </c>
      <c r="B13" s="793" t="s">
        <v>382</v>
      </c>
      <c r="C13" s="794"/>
      <c r="D13" s="794"/>
      <c r="E13" s="794"/>
      <c r="F13" s="794"/>
      <c r="G13" s="794"/>
      <c r="H13" s="794"/>
      <c r="I13" s="794"/>
      <c r="J13" s="794"/>
      <c r="K13" s="794"/>
      <c r="L13" s="794"/>
      <c r="M13" s="794"/>
      <c r="N13" s="794"/>
      <c r="O13" s="794"/>
      <c r="P13" s="795"/>
      <c r="Q13" s="783">
        <v>0</v>
      </c>
      <c r="R13" s="783"/>
      <c r="S13" s="783"/>
      <c r="T13" s="783"/>
      <c r="U13" s="783"/>
      <c r="V13" s="783">
        <v>0</v>
      </c>
      <c r="W13" s="783"/>
      <c r="X13" s="783"/>
      <c r="Y13" s="783"/>
      <c r="Z13" s="783"/>
      <c r="AA13" s="783">
        <v>0</v>
      </c>
      <c r="AB13" s="783"/>
      <c r="AC13" s="783"/>
      <c r="AD13" s="783"/>
      <c r="AE13" s="783"/>
      <c r="AF13" s="799">
        <v>0</v>
      </c>
      <c r="AG13" s="800"/>
      <c r="AH13" s="800"/>
      <c r="AI13" s="800"/>
      <c r="AJ13" s="801"/>
      <c r="AK13" s="782" t="s">
        <v>564</v>
      </c>
      <c r="AL13" s="783"/>
      <c r="AM13" s="783"/>
      <c r="AN13" s="783"/>
      <c r="AO13" s="783"/>
      <c r="AP13" s="783" t="s">
        <v>564</v>
      </c>
      <c r="AQ13" s="783"/>
      <c r="AR13" s="783"/>
      <c r="AS13" s="783"/>
      <c r="AT13" s="783"/>
      <c r="AU13" s="784"/>
      <c r="AV13" s="784"/>
      <c r="AW13" s="784"/>
      <c r="AX13" s="784"/>
      <c r="AY13" s="785"/>
      <c r="AZ13" s="222"/>
      <c r="BA13" s="222"/>
      <c r="BB13" s="222"/>
      <c r="BC13" s="222"/>
      <c r="BD13" s="222"/>
      <c r="BE13" s="223"/>
      <c r="BF13" s="223"/>
      <c r="BG13" s="223"/>
      <c r="BH13" s="223"/>
      <c r="BI13" s="223"/>
      <c r="BJ13" s="223"/>
      <c r="BK13" s="223"/>
      <c r="BL13" s="223"/>
      <c r="BM13" s="223"/>
      <c r="BN13" s="223"/>
      <c r="BO13" s="223"/>
      <c r="BP13" s="223"/>
      <c r="BQ13" s="228">
        <v>7</v>
      </c>
      <c r="BR13" s="229"/>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4"/>
    </row>
    <row r="14" spans="1:131" s="225" customFormat="1" ht="26.25" customHeight="1" x14ac:dyDescent="0.15">
      <c r="A14" s="228">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2"/>
      <c r="BA14" s="222"/>
      <c r="BB14" s="222"/>
      <c r="BC14" s="222"/>
      <c r="BD14" s="222"/>
      <c r="BE14" s="223"/>
      <c r="BF14" s="223"/>
      <c r="BG14" s="223"/>
      <c r="BH14" s="223"/>
      <c r="BI14" s="223"/>
      <c r="BJ14" s="223"/>
      <c r="BK14" s="223"/>
      <c r="BL14" s="223"/>
      <c r="BM14" s="223"/>
      <c r="BN14" s="223"/>
      <c r="BO14" s="223"/>
      <c r="BP14" s="223"/>
      <c r="BQ14" s="228">
        <v>8</v>
      </c>
      <c r="BR14" s="229"/>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4"/>
    </row>
    <row r="15" spans="1:131" s="225" customFormat="1" ht="26.25" customHeight="1" x14ac:dyDescent="0.15">
      <c r="A15" s="228">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2"/>
      <c r="BA15" s="222"/>
      <c r="BB15" s="222"/>
      <c r="BC15" s="222"/>
      <c r="BD15" s="222"/>
      <c r="BE15" s="223"/>
      <c r="BF15" s="223"/>
      <c r="BG15" s="223"/>
      <c r="BH15" s="223"/>
      <c r="BI15" s="223"/>
      <c r="BJ15" s="223"/>
      <c r="BK15" s="223"/>
      <c r="BL15" s="223"/>
      <c r="BM15" s="223"/>
      <c r="BN15" s="223"/>
      <c r="BO15" s="223"/>
      <c r="BP15" s="223"/>
      <c r="BQ15" s="228">
        <v>9</v>
      </c>
      <c r="BR15" s="229"/>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4"/>
    </row>
    <row r="16" spans="1:131" s="225" customFormat="1" ht="26.25" customHeight="1" x14ac:dyDescent="0.15">
      <c r="A16" s="228">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2"/>
      <c r="BA16" s="222"/>
      <c r="BB16" s="222"/>
      <c r="BC16" s="222"/>
      <c r="BD16" s="222"/>
      <c r="BE16" s="223"/>
      <c r="BF16" s="223"/>
      <c r="BG16" s="223"/>
      <c r="BH16" s="223"/>
      <c r="BI16" s="223"/>
      <c r="BJ16" s="223"/>
      <c r="BK16" s="223"/>
      <c r="BL16" s="223"/>
      <c r="BM16" s="223"/>
      <c r="BN16" s="223"/>
      <c r="BO16" s="223"/>
      <c r="BP16" s="223"/>
      <c r="BQ16" s="228">
        <v>10</v>
      </c>
      <c r="BR16" s="229"/>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4"/>
    </row>
    <row r="17" spans="1:131" s="225" customFormat="1" ht="26.25" customHeight="1" x14ac:dyDescent="0.15">
      <c r="A17" s="228">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2"/>
      <c r="BA17" s="222"/>
      <c r="BB17" s="222"/>
      <c r="BC17" s="222"/>
      <c r="BD17" s="222"/>
      <c r="BE17" s="223"/>
      <c r="BF17" s="223"/>
      <c r="BG17" s="223"/>
      <c r="BH17" s="223"/>
      <c r="BI17" s="223"/>
      <c r="BJ17" s="223"/>
      <c r="BK17" s="223"/>
      <c r="BL17" s="223"/>
      <c r="BM17" s="223"/>
      <c r="BN17" s="223"/>
      <c r="BO17" s="223"/>
      <c r="BP17" s="223"/>
      <c r="BQ17" s="228">
        <v>11</v>
      </c>
      <c r="BR17" s="229"/>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4"/>
    </row>
    <row r="18" spans="1:131" s="225" customFormat="1" ht="26.25" customHeight="1" x14ac:dyDescent="0.15">
      <c r="A18" s="228">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2"/>
      <c r="BA18" s="222"/>
      <c r="BB18" s="222"/>
      <c r="BC18" s="222"/>
      <c r="BD18" s="222"/>
      <c r="BE18" s="223"/>
      <c r="BF18" s="223"/>
      <c r="BG18" s="223"/>
      <c r="BH18" s="223"/>
      <c r="BI18" s="223"/>
      <c r="BJ18" s="223"/>
      <c r="BK18" s="223"/>
      <c r="BL18" s="223"/>
      <c r="BM18" s="223"/>
      <c r="BN18" s="223"/>
      <c r="BO18" s="223"/>
      <c r="BP18" s="223"/>
      <c r="BQ18" s="228">
        <v>12</v>
      </c>
      <c r="BR18" s="229"/>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4"/>
    </row>
    <row r="19" spans="1:131" s="225" customFormat="1" ht="26.25" customHeight="1" x14ac:dyDescent="0.15">
      <c r="A19" s="228">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2"/>
      <c r="BA19" s="222"/>
      <c r="BB19" s="222"/>
      <c r="BC19" s="222"/>
      <c r="BD19" s="222"/>
      <c r="BE19" s="223"/>
      <c r="BF19" s="223"/>
      <c r="BG19" s="223"/>
      <c r="BH19" s="223"/>
      <c r="BI19" s="223"/>
      <c r="BJ19" s="223"/>
      <c r="BK19" s="223"/>
      <c r="BL19" s="223"/>
      <c r="BM19" s="223"/>
      <c r="BN19" s="223"/>
      <c r="BO19" s="223"/>
      <c r="BP19" s="223"/>
      <c r="BQ19" s="228">
        <v>13</v>
      </c>
      <c r="BR19" s="229"/>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4"/>
    </row>
    <row r="20" spans="1:131" s="225" customFormat="1" ht="26.25" customHeight="1" x14ac:dyDescent="0.15">
      <c r="A20" s="228">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2"/>
      <c r="BA20" s="222"/>
      <c r="BB20" s="222"/>
      <c r="BC20" s="222"/>
      <c r="BD20" s="222"/>
      <c r="BE20" s="223"/>
      <c r="BF20" s="223"/>
      <c r="BG20" s="223"/>
      <c r="BH20" s="223"/>
      <c r="BI20" s="223"/>
      <c r="BJ20" s="223"/>
      <c r="BK20" s="223"/>
      <c r="BL20" s="223"/>
      <c r="BM20" s="223"/>
      <c r="BN20" s="223"/>
      <c r="BO20" s="223"/>
      <c r="BP20" s="223"/>
      <c r="BQ20" s="228">
        <v>14</v>
      </c>
      <c r="BR20" s="229"/>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4"/>
    </row>
    <row r="21" spans="1:131" s="225" customFormat="1" ht="26.25" customHeight="1" thickBot="1" x14ac:dyDescent="0.2">
      <c r="A21" s="228">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2"/>
      <c r="BA21" s="222"/>
      <c r="BB21" s="222"/>
      <c r="BC21" s="222"/>
      <c r="BD21" s="222"/>
      <c r="BE21" s="223"/>
      <c r="BF21" s="223"/>
      <c r="BG21" s="223"/>
      <c r="BH21" s="223"/>
      <c r="BI21" s="223"/>
      <c r="BJ21" s="223"/>
      <c r="BK21" s="223"/>
      <c r="BL21" s="223"/>
      <c r="BM21" s="223"/>
      <c r="BN21" s="223"/>
      <c r="BO21" s="223"/>
      <c r="BP21" s="223"/>
      <c r="BQ21" s="228">
        <v>15</v>
      </c>
      <c r="BR21" s="229"/>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4"/>
    </row>
    <row r="22" spans="1:131" s="225" customFormat="1" ht="26.25" customHeight="1" x14ac:dyDescent="0.15">
      <c r="A22" s="228">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383</v>
      </c>
      <c r="BA22" s="819"/>
      <c r="BB22" s="819"/>
      <c r="BC22" s="819"/>
      <c r="BD22" s="820"/>
      <c r="BE22" s="223"/>
      <c r="BF22" s="223"/>
      <c r="BG22" s="223"/>
      <c r="BH22" s="223"/>
      <c r="BI22" s="223"/>
      <c r="BJ22" s="223"/>
      <c r="BK22" s="223"/>
      <c r="BL22" s="223"/>
      <c r="BM22" s="223"/>
      <c r="BN22" s="223"/>
      <c r="BO22" s="223"/>
      <c r="BP22" s="223"/>
      <c r="BQ22" s="228">
        <v>16</v>
      </c>
      <c r="BR22" s="229"/>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4"/>
    </row>
    <row r="23" spans="1:131" s="225" customFormat="1" ht="26.25" customHeight="1" thickBot="1" x14ac:dyDescent="0.2">
      <c r="A23" s="230" t="s">
        <v>384</v>
      </c>
      <c r="B23" s="802" t="s">
        <v>385</v>
      </c>
      <c r="C23" s="803"/>
      <c r="D23" s="803"/>
      <c r="E23" s="803"/>
      <c r="F23" s="803"/>
      <c r="G23" s="803"/>
      <c r="H23" s="803"/>
      <c r="I23" s="803"/>
      <c r="J23" s="803"/>
      <c r="K23" s="803"/>
      <c r="L23" s="803"/>
      <c r="M23" s="803"/>
      <c r="N23" s="803"/>
      <c r="O23" s="803"/>
      <c r="P23" s="804"/>
      <c r="Q23" s="805">
        <v>43631</v>
      </c>
      <c r="R23" s="806"/>
      <c r="S23" s="806"/>
      <c r="T23" s="806"/>
      <c r="U23" s="806"/>
      <c r="V23" s="806">
        <v>41714</v>
      </c>
      <c r="W23" s="806"/>
      <c r="X23" s="806"/>
      <c r="Y23" s="806"/>
      <c r="Z23" s="806"/>
      <c r="AA23" s="806">
        <v>1917</v>
      </c>
      <c r="AB23" s="806"/>
      <c r="AC23" s="806"/>
      <c r="AD23" s="806"/>
      <c r="AE23" s="807"/>
      <c r="AF23" s="808">
        <v>1665</v>
      </c>
      <c r="AG23" s="806"/>
      <c r="AH23" s="806"/>
      <c r="AI23" s="806"/>
      <c r="AJ23" s="809"/>
      <c r="AK23" s="810"/>
      <c r="AL23" s="811"/>
      <c r="AM23" s="811"/>
      <c r="AN23" s="811"/>
      <c r="AO23" s="811"/>
      <c r="AP23" s="806">
        <v>30309</v>
      </c>
      <c r="AQ23" s="806"/>
      <c r="AR23" s="806"/>
      <c r="AS23" s="806"/>
      <c r="AT23" s="806"/>
      <c r="AU23" s="822"/>
      <c r="AV23" s="822"/>
      <c r="AW23" s="822"/>
      <c r="AX23" s="822"/>
      <c r="AY23" s="823"/>
      <c r="AZ23" s="824" t="s">
        <v>122</v>
      </c>
      <c r="BA23" s="825"/>
      <c r="BB23" s="825"/>
      <c r="BC23" s="825"/>
      <c r="BD23" s="826"/>
      <c r="BE23" s="223"/>
      <c r="BF23" s="223"/>
      <c r="BG23" s="223"/>
      <c r="BH23" s="223"/>
      <c r="BI23" s="223"/>
      <c r="BJ23" s="223"/>
      <c r="BK23" s="223"/>
      <c r="BL23" s="223"/>
      <c r="BM23" s="223"/>
      <c r="BN23" s="223"/>
      <c r="BO23" s="223"/>
      <c r="BP23" s="223"/>
      <c r="BQ23" s="228">
        <v>17</v>
      </c>
      <c r="BR23" s="229"/>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4"/>
    </row>
    <row r="24" spans="1:131" s="225" customFormat="1" ht="26.25" customHeight="1" x14ac:dyDescent="0.15">
      <c r="A24" s="821" t="s">
        <v>386</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2"/>
      <c r="BA24" s="222"/>
      <c r="BB24" s="222"/>
      <c r="BC24" s="222"/>
      <c r="BD24" s="222"/>
      <c r="BE24" s="223"/>
      <c r="BF24" s="223"/>
      <c r="BG24" s="223"/>
      <c r="BH24" s="223"/>
      <c r="BI24" s="223"/>
      <c r="BJ24" s="223"/>
      <c r="BK24" s="223"/>
      <c r="BL24" s="223"/>
      <c r="BM24" s="223"/>
      <c r="BN24" s="223"/>
      <c r="BO24" s="223"/>
      <c r="BP24" s="223"/>
      <c r="BQ24" s="228">
        <v>18</v>
      </c>
      <c r="BR24" s="229"/>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4"/>
    </row>
    <row r="25" spans="1:131" ht="26.25" customHeight="1" thickBot="1" x14ac:dyDescent="0.2">
      <c r="A25" s="738" t="s">
        <v>387</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2"/>
      <c r="BK25" s="222"/>
      <c r="BL25" s="222"/>
      <c r="BM25" s="222"/>
      <c r="BN25" s="222"/>
      <c r="BO25" s="231"/>
      <c r="BP25" s="231"/>
      <c r="BQ25" s="228">
        <v>19</v>
      </c>
      <c r="BR25" s="229"/>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0"/>
    </row>
    <row r="26" spans="1:131" ht="26.25" customHeight="1" x14ac:dyDescent="0.15">
      <c r="A26" s="740" t="s">
        <v>359</v>
      </c>
      <c r="B26" s="741"/>
      <c r="C26" s="741"/>
      <c r="D26" s="741"/>
      <c r="E26" s="741"/>
      <c r="F26" s="741"/>
      <c r="G26" s="741"/>
      <c r="H26" s="741"/>
      <c r="I26" s="741"/>
      <c r="J26" s="741"/>
      <c r="K26" s="741"/>
      <c r="L26" s="741"/>
      <c r="M26" s="741"/>
      <c r="N26" s="741"/>
      <c r="O26" s="741"/>
      <c r="P26" s="742"/>
      <c r="Q26" s="746" t="s">
        <v>388</v>
      </c>
      <c r="R26" s="747"/>
      <c r="S26" s="747"/>
      <c r="T26" s="747"/>
      <c r="U26" s="748"/>
      <c r="V26" s="746" t="s">
        <v>389</v>
      </c>
      <c r="W26" s="747"/>
      <c r="X26" s="747"/>
      <c r="Y26" s="747"/>
      <c r="Z26" s="748"/>
      <c r="AA26" s="746" t="s">
        <v>390</v>
      </c>
      <c r="AB26" s="747"/>
      <c r="AC26" s="747"/>
      <c r="AD26" s="747"/>
      <c r="AE26" s="747"/>
      <c r="AF26" s="827" t="s">
        <v>391</v>
      </c>
      <c r="AG26" s="828"/>
      <c r="AH26" s="828"/>
      <c r="AI26" s="828"/>
      <c r="AJ26" s="829"/>
      <c r="AK26" s="747" t="s">
        <v>392</v>
      </c>
      <c r="AL26" s="747"/>
      <c r="AM26" s="747"/>
      <c r="AN26" s="747"/>
      <c r="AO26" s="748"/>
      <c r="AP26" s="746" t="s">
        <v>393</v>
      </c>
      <c r="AQ26" s="747"/>
      <c r="AR26" s="747"/>
      <c r="AS26" s="747"/>
      <c r="AT26" s="748"/>
      <c r="AU26" s="746" t="s">
        <v>394</v>
      </c>
      <c r="AV26" s="747"/>
      <c r="AW26" s="747"/>
      <c r="AX26" s="747"/>
      <c r="AY26" s="748"/>
      <c r="AZ26" s="746" t="s">
        <v>395</v>
      </c>
      <c r="BA26" s="747"/>
      <c r="BB26" s="747"/>
      <c r="BC26" s="747"/>
      <c r="BD26" s="748"/>
      <c r="BE26" s="746" t="s">
        <v>366</v>
      </c>
      <c r="BF26" s="747"/>
      <c r="BG26" s="747"/>
      <c r="BH26" s="747"/>
      <c r="BI26" s="753"/>
      <c r="BJ26" s="222"/>
      <c r="BK26" s="222"/>
      <c r="BL26" s="222"/>
      <c r="BM26" s="222"/>
      <c r="BN26" s="222"/>
      <c r="BO26" s="231"/>
      <c r="BP26" s="231"/>
      <c r="BQ26" s="228">
        <v>20</v>
      </c>
      <c r="BR26" s="229"/>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0"/>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2"/>
      <c r="BK27" s="222"/>
      <c r="BL27" s="222"/>
      <c r="BM27" s="222"/>
      <c r="BN27" s="222"/>
      <c r="BO27" s="231"/>
      <c r="BP27" s="231"/>
      <c r="BQ27" s="228">
        <v>21</v>
      </c>
      <c r="BR27" s="229"/>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0"/>
    </row>
    <row r="28" spans="1:131" ht="26.25" customHeight="1" thickTop="1" x14ac:dyDescent="0.15">
      <c r="A28" s="232">
        <v>1</v>
      </c>
      <c r="B28" s="762" t="s">
        <v>396</v>
      </c>
      <c r="C28" s="763"/>
      <c r="D28" s="763"/>
      <c r="E28" s="763"/>
      <c r="F28" s="763"/>
      <c r="G28" s="763"/>
      <c r="H28" s="763"/>
      <c r="I28" s="763"/>
      <c r="J28" s="763"/>
      <c r="K28" s="763"/>
      <c r="L28" s="763"/>
      <c r="M28" s="763"/>
      <c r="N28" s="763"/>
      <c r="O28" s="763"/>
      <c r="P28" s="764"/>
      <c r="Q28" s="835">
        <v>6934</v>
      </c>
      <c r="R28" s="836"/>
      <c r="S28" s="836"/>
      <c r="T28" s="836"/>
      <c r="U28" s="836"/>
      <c r="V28" s="836">
        <v>6788</v>
      </c>
      <c r="W28" s="836"/>
      <c r="X28" s="836"/>
      <c r="Y28" s="836"/>
      <c r="Z28" s="836"/>
      <c r="AA28" s="836">
        <v>146</v>
      </c>
      <c r="AB28" s="836"/>
      <c r="AC28" s="836"/>
      <c r="AD28" s="836"/>
      <c r="AE28" s="837"/>
      <c r="AF28" s="838">
        <v>146</v>
      </c>
      <c r="AG28" s="836"/>
      <c r="AH28" s="836"/>
      <c r="AI28" s="836"/>
      <c r="AJ28" s="839"/>
      <c r="AK28" s="840">
        <v>618</v>
      </c>
      <c r="AL28" s="841"/>
      <c r="AM28" s="841"/>
      <c r="AN28" s="841"/>
      <c r="AO28" s="841"/>
      <c r="AP28" s="841" t="s">
        <v>500</v>
      </c>
      <c r="AQ28" s="841"/>
      <c r="AR28" s="841"/>
      <c r="AS28" s="841"/>
      <c r="AT28" s="841"/>
      <c r="AU28" s="841" t="s">
        <v>500</v>
      </c>
      <c r="AV28" s="841"/>
      <c r="AW28" s="841"/>
      <c r="AX28" s="841"/>
      <c r="AY28" s="841"/>
      <c r="AZ28" s="842" t="s">
        <v>500</v>
      </c>
      <c r="BA28" s="842"/>
      <c r="BB28" s="842"/>
      <c r="BC28" s="842"/>
      <c r="BD28" s="842"/>
      <c r="BE28" s="833"/>
      <c r="BF28" s="833"/>
      <c r="BG28" s="833"/>
      <c r="BH28" s="833"/>
      <c r="BI28" s="834"/>
      <c r="BJ28" s="222"/>
      <c r="BK28" s="222"/>
      <c r="BL28" s="222"/>
      <c r="BM28" s="222"/>
      <c r="BN28" s="222"/>
      <c r="BO28" s="231"/>
      <c r="BP28" s="231"/>
      <c r="BQ28" s="228">
        <v>22</v>
      </c>
      <c r="BR28" s="229"/>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0"/>
    </row>
    <row r="29" spans="1:131" ht="26.25" customHeight="1" x14ac:dyDescent="0.15">
      <c r="A29" s="232">
        <v>2</v>
      </c>
      <c r="B29" s="793" t="s">
        <v>397</v>
      </c>
      <c r="C29" s="794"/>
      <c r="D29" s="794"/>
      <c r="E29" s="794"/>
      <c r="F29" s="794"/>
      <c r="G29" s="794"/>
      <c r="H29" s="794"/>
      <c r="I29" s="794"/>
      <c r="J29" s="794"/>
      <c r="K29" s="794"/>
      <c r="L29" s="794"/>
      <c r="M29" s="794"/>
      <c r="N29" s="794"/>
      <c r="O29" s="794"/>
      <c r="P29" s="795"/>
      <c r="Q29" s="796">
        <v>1039</v>
      </c>
      <c r="R29" s="797"/>
      <c r="S29" s="797"/>
      <c r="T29" s="797"/>
      <c r="U29" s="797"/>
      <c r="V29" s="797">
        <v>1038</v>
      </c>
      <c r="W29" s="797"/>
      <c r="X29" s="797"/>
      <c r="Y29" s="797"/>
      <c r="Z29" s="797"/>
      <c r="AA29" s="797">
        <v>1</v>
      </c>
      <c r="AB29" s="797"/>
      <c r="AC29" s="797"/>
      <c r="AD29" s="797"/>
      <c r="AE29" s="798"/>
      <c r="AF29" s="799">
        <v>1</v>
      </c>
      <c r="AG29" s="800"/>
      <c r="AH29" s="800"/>
      <c r="AI29" s="800"/>
      <c r="AJ29" s="801"/>
      <c r="AK29" s="847">
        <v>301</v>
      </c>
      <c r="AL29" s="843"/>
      <c r="AM29" s="843"/>
      <c r="AN29" s="843"/>
      <c r="AO29" s="843"/>
      <c r="AP29" s="843" t="s">
        <v>500</v>
      </c>
      <c r="AQ29" s="843"/>
      <c r="AR29" s="843"/>
      <c r="AS29" s="843"/>
      <c r="AT29" s="843"/>
      <c r="AU29" s="843" t="s">
        <v>500</v>
      </c>
      <c r="AV29" s="843"/>
      <c r="AW29" s="843"/>
      <c r="AX29" s="843"/>
      <c r="AY29" s="843"/>
      <c r="AZ29" s="844" t="s">
        <v>500</v>
      </c>
      <c r="BA29" s="844"/>
      <c r="BB29" s="844"/>
      <c r="BC29" s="844"/>
      <c r="BD29" s="844"/>
      <c r="BE29" s="845"/>
      <c r="BF29" s="845"/>
      <c r="BG29" s="845"/>
      <c r="BH29" s="845"/>
      <c r="BI29" s="846"/>
      <c r="BJ29" s="222"/>
      <c r="BK29" s="222"/>
      <c r="BL29" s="222"/>
      <c r="BM29" s="222"/>
      <c r="BN29" s="222"/>
      <c r="BO29" s="231"/>
      <c r="BP29" s="231"/>
      <c r="BQ29" s="228">
        <v>23</v>
      </c>
      <c r="BR29" s="229"/>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0"/>
    </row>
    <row r="30" spans="1:131" ht="26.25" customHeight="1" x14ac:dyDescent="0.15">
      <c r="A30" s="232">
        <v>3</v>
      </c>
      <c r="B30" s="793" t="s">
        <v>398</v>
      </c>
      <c r="C30" s="794"/>
      <c r="D30" s="794"/>
      <c r="E30" s="794"/>
      <c r="F30" s="794"/>
      <c r="G30" s="794"/>
      <c r="H30" s="794"/>
      <c r="I30" s="794"/>
      <c r="J30" s="794"/>
      <c r="K30" s="794"/>
      <c r="L30" s="794"/>
      <c r="M30" s="794"/>
      <c r="N30" s="794"/>
      <c r="O30" s="794"/>
      <c r="P30" s="795"/>
      <c r="Q30" s="796">
        <v>10922</v>
      </c>
      <c r="R30" s="797"/>
      <c r="S30" s="797"/>
      <c r="T30" s="797"/>
      <c r="U30" s="797"/>
      <c r="V30" s="797">
        <v>10604</v>
      </c>
      <c r="W30" s="797"/>
      <c r="X30" s="797"/>
      <c r="Y30" s="797"/>
      <c r="Z30" s="797"/>
      <c r="AA30" s="797">
        <v>318</v>
      </c>
      <c r="AB30" s="797"/>
      <c r="AC30" s="797"/>
      <c r="AD30" s="797"/>
      <c r="AE30" s="798"/>
      <c r="AF30" s="799">
        <v>318</v>
      </c>
      <c r="AG30" s="800"/>
      <c r="AH30" s="800"/>
      <c r="AI30" s="800"/>
      <c r="AJ30" s="801"/>
      <c r="AK30" s="847">
        <v>1534</v>
      </c>
      <c r="AL30" s="843"/>
      <c r="AM30" s="843"/>
      <c r="AN30" s="843"/>
      <c r="AO30" s="843"/>
      <c r="AP30" s="843" t="s">
        <v>500</v>
      </c>
      <c r="AQ30" s="843"/>
      <c r="AR30" s="843"/>
      <c r="AS30" s="843"/>
      <c r="AT30" s="843"/>
      <c r="AU30" s="843" t="s">
        <v>500</v>
      </c>
      <c r="AV30" s="843"/>
      <c r="AW30" s="843"/>
      <c r="AX30" s="843"/>
      <c r="AY30" s="843"/>
      <c r="AZ30" s="844" t="s">
        <v>500</v>
      </c>
      <c r="BA30" s="844"/>
      <c r="BB30" s="844"/>
      <c r="BC30" s="844"/>
      <c r="BD30" s="844"/>
      <c r="BE30" s="845"/>
      <c r="BF30" s="845"/>
      <c r="BG30" s="845"/>
      <c r="BH30" s="845"/>
      <c r="BI30" s="846"/>
      <c r="BJ30" s="222"/>
      <c r="BK30" s="222"/>
      <c r="BL30" s="222"/>
      <c r="BM30" s="222"/>
      <c r="BN30" s="222"/>
      <c r="BO30" s="231"/>
      <c r="BP30" s="231"/>
      <c r="BQ30" s="228">
        <v>24</v>
      </c>
      <c r="BR30" s="229"/>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0"/>
    </row>
    <row r="31" spans="1:131" ht="26.25" customHeight="1" x14ac:dyDescent="0.15">
      <c r="A31" s="232">
        <v>4</v>
      </c>
      <c r="B31" s="793" t="s">
        <v>399</v>
      </c>
      <c r="C31" s="794"/>
      <c r="D31" s="794"/>
      <c r="E31" s="794"/>
      <c r="F31" s="794"/>
      <c r="G31" s="794"/>
      <c r="H31" s="794"/>
      <c r="I31" s="794"/>
      <c r="J31" s="794"/>
      <c r="K31" s="794"/>
      <c r="L31" s="794"/>
      <c r="M31" s="794"/>
      <c r="N31" s="794"/>
      <c r="O31" s="794"/>
      <c r="P31" s="795"/>
      <c r="Q31" s="796">
        <v>20</v>
      </c>
      <c r="R31" s="797"/>
      <c r="S31" s="797"/>
      <c r="T31" s="797"/>
      <c r="U31" s="797"/>
      <c r="V31" s="797">
        <v>20</v>
      </c>
      <c r="W31" s="797"/>
      <c r="X31" s="797"/>
      <c r="Y31" s="797"/>
      <c r="Z31" s="797"/>
      <c r="AA31" s="797" t="s">
        <v>564</v>
      </c>
      <c r="AB31" s="797"/>
      <c r="AC31" s="797"/>
      <c r="AD31" s="797"/>
      <c r="AE31" s="798"/>
      <c r="AF31" s="799" t="s">
        <v>122</v>
      </c>
      <c r="AG31" s="800"/>
      <c r="AH31" s="800"/>
      <c r="AI31" s="800"/>
      <c r="AJ31" s="801"/>
      <c r="AK31" s="847">
        <v>10</v>
      </c>
      <c r="AL31" s="843"/>
      <c r="AM31" s="843"/>
      <c r="AN31" s="843"/>
      <c r="AO31" s="843"/>
      <c r="AP31" s="843">
        <v>131</v>
      </c>
      <c r="AQ31" s="843"/>
      <c r="AR31" s="843"/>
      <c r="AS31" s="843"/>
      <c r="AT31" s="843"/>
      <c r="AU31" s="843">
        <v>131</v>
      </c>
      <c r="AV31" s="843"/>
      <c r="AW31" s="843"/>
      <c r="AX31" s="843"/>
      <c r="AY31" s="843"/>
      <c r="AZ31" s="844" t="s">
        <v>500</v>
      </c>
      <c r="BA31" s="844"/>
      <c r="BB31" s="844"/>
      <c r="BC31" s="844"/>
      <c r="BD31" s="844"/>
      <c r="BE31" s="845"/>
      <c r="BF31" s="845"/>
      <c r="BG31" s="845"/>
      <c r="BH31" s="845"/>
      <c r="BI31" s="846"/>
      <c r="BJ31" s="222"/>
      <c r="BK31" s="222"/>
      <c r="BL31" s="222"/>
      <c r="BM31" s="222"/>
      <c r="BN31" s="222"/>
      <c r="BO31" s="231"/>
      <c r="BP31" s="231"/>
      <c r="BQ31" s="228">
        <v>25</v>
      </c>
      <c r="BR31" s="229"/>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0"/>
    </row>
    <row r="32" spans="1:131" ht="26.25" customHeight="1" x14ac:dyDescent="0.15">
      <c r="A32" s="232">
        <v>5</v>
      </c>
      <c r="B32" s="793" t="s">
        <v>400</v>
      </c>
      <c r="C32" s="794"/>
      <c r="D32" s="794"/>
      <c r="E32" s="794"/>
      <c r="F32" s="794"/>
      <c r="G32" s="794"/>
      <c r="H32" s="794"/>
      <c r="I32" s="794"/>
      <c r="J32" s="794"/>
      <c r="K32" s="794"/>
      <c r="L32" s="794"/>
      <c r="M32" s="794"/>
      <c r="N32" s="794"/>
      <c r="O32" s="794"/>
      <c r="P32" s="795"/>
      <c r="Q32" s="796">
        <v>1426</v>
      </c>
      <c r="R32" s="797"/>
      <c r="S32" s="797"/>
      <c r="T32" s="797"/>
      <c r="U32" s="797"/>
      <c r="V32" s="797">
        <v>1263</v>
      </c>
      <c r="W32" s="797"/>
      <c r="X32" s="797"/>
      <c r="Y32" s="797"/>
      <c r="Z32" s="797"/>
      <c r="AA32" s="797">
        <v>163</v>
      </c>
      <c r="AB32" s="797"/>
      <c r="AC32" s="797"/>
      <c r="AD32" s="797"/>
      <c r="AE32" s="798"/>
      <c r="AF32" s="799">
        <v>2612</v>
      </c>
      <c r="AG32" s="800"/>
      <c r="AH32" s="800"/>
      <c r="AI32" s="800"/>
      <c r="AJ32" s="801"/>
      <c r="AK32" s="847">
        <v>118</v>
      </c>
      <c r="AL32" s="843"/>
      <c r="AM32" s="843"/>
      <c r="AN32" s="843"/>
      <c r="AO32" s="843"/>
      <c r="AP32" s="843">
        <v>5563</v>
      </c>
      <c r="AQ32" s="843"/>
      <c r="AR32" s="843"/>
      <c r="AS32" s="843"/>
      <c r="AT32" s="843"/>
      <c r="AU32" s="843">
        <v>1263</v>
      </c>
      <c r="AV32" s="843"/>
      <c r="AW32" s="843"/>
      <c r="AX32" s="843"/>
      <c r="AY32" s="843"/>
      <c r="AZ32" s="844" t="s">
        <v>578</v>
      </c>
      <c r="BA32" s="844"/>
      <c r="BB32" s="844"/>
      <c r="BC32" s="844"/>
      <c r="BD32" s="844"/>
      <c r="BE32" s="845" t="s">
        <v>401</v>
      </c>
      <c r="BF32" s="845"/>
      <c r="BG32" s="845"/>
      <c r="BH32" s="845"/>
      <c r="BI32" s="846"/>
      <c r="BJ32" s="222"/>
      <c r="BK32" s="222"/>
      <c r="BL32" s="222"/>
      <c r="BM32" s="222"/>
      <c r="BN32" s="222"/>
      <c r="BO32" s="231"/>
      <c r="BP32" s="231"/>
      <c r="BQ32" s="228">
        <v>26</v>
      </c>
      <c r="BR32" s="229"/>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0"/>
    </row>
    <row r="33" spans="1:131" ht="26.25" customHeight="1" x14ac:dyDescent="0.15">
      <c r="A33" s="232">
        <v>6</v>
      </c>
      <c r="B33" s="793" t="s">
        <v>402</v>
      </c>
      <c r="C33" s="794"/>
      <c r="D33" s="794"/>
      <c r="E33" s="794"/>
      <c r="F33" s="794"/>
      <c r="G33" s="794"/>
      <c r="H33" s="794"/>
      <c r="I33" s="794"/>
      <c r="J33" s="794"/>
      <c r="K33" s="794"/>
      <c r="L33" s="794"/>
      <c r="M33" s="794"/>
      <c r="N33" s="794"/>
      <c r="O33" s="794"/>
      <c r="P33" s="795"/>
      <c r="Q33" s="796">
        <v>78</v>
      </c>
      <c r="R33" s="797"/>
      <c r="S33" s="797"/>
      <c r="T33" s="797"/>
      <c r="U33" s="797"/>
      <c r="V33" s="797">
        <v>73</v>
      </c>
      <c r="W33" s="797"/>
      <c r="X33" s="797"/>
      <c r="Y33" s="797"/>
      <c r="Z33" s="797"/>
      <c r="AA33" s="797">
        <v>5</v>
      </c>
      <c r="AB33" s="797"/>
      <c r="AC33" s="797"/>
      <c r="AD33" s="797"/>
      <c r="AE33" s="798"/>
      <c r="AF33" s="799">
        <v>157</v>
      </c>
      <c r="AG33" s="800"/>
      <c r="AH33" s="800"/>
      <c r="AI33" s="800"/>
      <c r="AJ33" s="801"/>
      <c r="AK33" s="847">
        <v>25</v>
      </c>
      <c r="AL33" s="843"/>
      <c r="AM33" s="843"/>
      <c r="AN33" s="843"/>
      <c r="AO33" s="843"/>
      <c r="AP33" s="843">
        <v>1165</v>
      </c>
      <c r="AQ33" s="843"/>
      <c r="AR33" s="843"/>
      <c r="AS33" s="843"/>
      <c r="AT33" s="843"/>
      <c r="AU33" s="843">
        <v>463</v>
      </c>
      <c r="AV33" s="843"/>
      <c r="AW33" s="843"/>
      <c r="AX33" s="843"/>
      <c r="AY33" s="843"/>
      <c r="AZ33" s="844" t="s">
        <v>500</v>
      </c>
      <c r="BA33" s="844"/>
      <c r="BB33" s="844"/>
      <c r="BC33" s="844"/>
      <c r="BD33" s="844"/>
      <c r="BE33" s="845" t="s">
        <v>401</v>
      </c>
      <c r="BF33" s="845"/>
      <c r="BG33" s="845"/>
      <c r="BH33" s="845"/>
      <c r="BI33" s="846"/>
      <c r="BJ33" s="222"/>
      <c r="BK33" s="222"/>
      <c r="BL33" s="222"/>
      <c r="BM33" s="222"/>
      <c r="BN33" s="222"/>
      <c r="BO33" s="231"/>
      <c r="BP33" s="231"/>
      <c r="BQ33" s="228">
        <v>27</v>
      </c>
      <c r="BR33" s="229"/>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0"/>
    </row>
    <row r="34" spans="1:131" ht="26.25" customHeight="1" x14ac:dyDescent="0.15">
      <c r="A34" s="232">
        <v>7</v>
      </c>
      <c r="B34" s="793" t="s">
        <v>403</v>
      </c>
      <c r="C34" s="794"/>
      <c r="D34" s="794"/>
      <c r="E34" s="794"/>
      <c r="F34" s="794"/>
      <c r="G34" s="794"/>
      <c r="H34" s="794"/>
      <c r="I34" s="794"/>
      <c r="J34" s="794"/>
      <c r="K34" s="794"/>
      <c r="L34" s="794"/>
      <c r="M34" s="794"/>
      <c r="N34" s="794"/>
      <c r="O34" s="794"/>
      <c r="P34" s="795"/>
      <c r="Q34" s="796">
        <v>1279</v>
      </c>
      <c r="R34" s="797"/>
      <c r="S34" s="797"/>
      <c r="T34" s="797"/>
      <c r="U34" s="797"/>
      <c r="V34" s="797">
        <v>1476</v>
      </c>
      <c r="W34" s="797"/>
      <c r="X34" s="797"/>
      <c r="Y34" s="797"/>
      <c r="Z34" s="797"/>
      <c r="AA34" s="797">
        <v>-197</v>
      </c>
      <c r="AB34" s="797"/>
      <c r="AC34" s="797"/>
      <c r="AD34" s="797"/>
      <c r="AE34" s="798"/>
      <c r="AF34" s="799">
        <v>11</v>
      </c>
      <c r="AG34" s="800"/>
      <c r="AH34" s="800"/>
      <c r="AI34" s="800"/>
      <c r="AJ34" s="801"/>
      <c r="AK34" s="847">
        <v>796</v>
      </c>
      <c r="AL34" s="843"/>
      <c r="AM34" s="843"/>
      <c r="AN34" s="843"/>
      <c r="AO34" s="843"/>
      <c r="AP34" s="843">
        <v>15482</v>
      </c>
      <c r="AQ34" s="843"/>
      <c r="AR34" s="843"/>
      <c r="AS34" s="843"/>
      <c r="AT34" s="843"/>
      <c r="AU34" s="843">
        <v>11637</v>
      </c>
      <c r="AV34" s="843"/>
      <c r="AW34" s="843"/>
      <c r="AX34" s="843"/>
      <c r="AY34" s="843"/>
      <c r="AZ34" s="844" t="s">
        <v>500</v>
      </c>
      <c r="BA34" s="844"/>
      <c r="BB34" s="844"/>
      <c r="BC34" s="844"/>
      <c r="BD34" s="844"/>
      <c r="BE34" s="845" t="s">
        <v>401</v>
      </c>
      <c r="BF34" s="845"/>
      <c r="BG34" s="845"/>
      <c r="BH34" s="845"/>
      <c r="BI34" s="846"/>
      <c r="BJ34" s="222"/>
      <c r="BK34" s="222"/>
      <c r="BL34" s="222"/>
      <c r="BM34" s="222"/>
      <c r="BN34" s="222"/>
      <c r="BO34" s="231"/>
      <c r="BP34" s="231"/>
      <c r="BQ34" s="228">
        <v>28</v>
      </c>
      <c r="BR34" s="229"/>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0"/>
    </row>
    <row r="35" spans="1:131" ht="26.25" customHeight="1" x14ac:dyDescent="0.15">
      <c r="A35" s="232">
        <v>8</v>
      </c>
      <c r="B35" s="793" t="s">
        <v>143</v>
      </c>
      <c r="C35" s="794"/>
      <c r="D35" s="794"/>
      <c r="E35" s="794"/>
      <c r="F35" s="794"/>
      <c r="G35" s="794"/>
      <c r="H35" s="794"/>
      <c r="I35" s="794"/>
      <c r="J35" s="794"/>
      <c r="K35" s="794"/>
      <c r="L35" s="794"/>
      <c r="M35" s="794"/>
      <c r="N35" s="794"/>
      <c r="O35" s="794"/>
      <c r="P35" s="795"/>
      <c r="Q35" s="796">
        <v>12080</v>
      </c>
      <c r="R35" s="797"/>
      <c r="S35" s="797"/>
      <c r="T35" s="797"/>
      <c r="U35" s="797"/>
      <c r="V35" s="797">
        <v>12919</v>
      </c>
      <c r="W35" s="797"/>
      <c r="X35" s="797"/>
      <c r="Y35" s="797"/>
      <c r="Z35" s="797"/>
      <c r="AA35" s="797">
        <v>-839</v>
      </c>
      <c r="AB35" s="797"/>
      <c r="AC35" s="797"/>
      <c r="AD35" s="797"/>
      <c r="AE35" s="798"/>
      <c r="AF35" s="799">
        <v>-813</v>
      </c>
      <c r="AG35" s="800"/>
      <c r="AH35" s="800"/>
      <c r="AI35" s="800"/>
      <c r="AJ35" s="801"/>
      <c r="AK35" s="847">
        <v>1839</v>
      </c>
      <c r="AL35" s="843"/>
      <c r="AM35" s="843"/>
      <c r="AN35" s="843"/>
      <c r="AO35" s="843"/>
      <c r="AP35" s="843">
        <v>6628</v>
      </c>
      <c r="AQ35" s="843"/>
      <c r="AR35" s="843"/>
      <c r="AS35" s="843"/>
      <c r="AT35" s="843"/>
      <c r="AU35" s="843">
        <v>4050</v>
      </c>
      <c r="AV35" s="843"/>
      <c r="AW35" s="843"/>
      <c r="AX35" s="843"/>
      <c r="AY35" s="843"/>
      <c r="AZ35" s="844">
        <v>7.7</v>
      </c>
      <c r="BA35" s="844"/>
      <c r="BB35" s="844"/>
      <c r="BC35" s="844"/>
      <c r="BD35" s="844"/>
      <c r="BE35" s="845" t="s">
        <v>401</v>
      </c>
      <c r="BF35" s="845"/>
      <c r="BG35" s="845"/>
      <c r="BH35" s="845"/>
      <c r="BI35" s="846"/>
      <c r="BJ35" s="222"/>
      <c r="BK35" s="222"/>
      <c r="BL35" s="222"/>
      <c r="BM35" s="222"/>
      <c r="BN35" s="222"/>
      <c r="BO35" s="231"/>
      <c r="BP35" s="231"/>
      <c r="BQ35" s="228">
        <v>29</v>
      </c>
      <c r="BR35" s="229"/>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0"/>
    </row>
    <row r="36" spans="1:131" ht="26.25" customHeight="1" x14ac:dyDescent="0.15">
      <c r="A36" s="232">
        <v>9</v>
      </c>
      <c r="B36" s="793" t="s">
        <v>404</v>
      </c>
      <c r="C36" s="794"/>
      <c r="D36" s="794"/>
      <c r="E36" s="794"/>
      <c r="F36" s="794"/>
      <c r="G36" s="794"/>
      <c r="H36" s="794"/>
      <c r="I36" s="794"/>
      <c r="J36" s="794"/>
      <c r="K36" s="794"/>
      <c r="L36" s="794"/>
      <c r="M36" s="794"/>
      <c r="N36" s="794"/>
      <c r="O36" s="794"/>
      <c r="P36" s="795"/>
      <c r="Q36" s="796">
        <v>6</v>
      </c>
      <c r="R36" s="797"/>
      <c r="S36" s="797"/>
      <c r="T36" s="797"/>
      <c r="U36" s="797"/>
      <c r="V36" s="797">
        <v>5</v>
      </c>
      <c r="W36" s="797"/>
      <c r="X36" s="797"/>
      <c r="Y36" s="797"/>
      <c r="Z36" s="797"/>
      <c r="AA36" s="797">
        <v>2</v>
      </c>
      <c r="AB36" s="797"/>
      <c r="AC36" s="797"/>
      <c r="AD36" s="797"/>
      <c r="AE36" s="798"/>
      <c r="AF36" s="799">
        <v>2</v>
      </c>
      <c r="AG36" s="800"/>
      <c r="AH36" s="800"/>
      <c r="AI36" s="800"/>
      <c r="AJ36" s="801"/>
      <c r="AK36" s="847" t="s">
        <v>564</v>
      </c>
      <c r="AL36" s="843"/>
      <c r="AM36" s="843"/>
      <c r="AN36" s="843"/>
      <c r="AO36" s="843"/>
      <c r="AP36" s="843" t="s">
        <v>564</v>
      </c>
      <c r="AQ36" s="843"/>
      <c r="AR36" s="843"/>
      <c r="AS36" s="843"/>
      <c r="AT36" s="843"/>
      <c r="AU36" s="843" t="s">
        <v>500</v>
      </c>
      <c r="AV36" s="843"/>
      <c r="AW36" s="843"/>
      <c r="AX36" s="843"/>
      <c r="AY36" s="843"/>
      <c r="AZ36" s="844" t="s">
        <v>500</v>
      </c>
      <c r="BA36" s="844"/>
      <c r="BB36" s="844"/>
      <c r="BC36" s="844"/>
      <c r="BD36" s="844"/>
      <c r="BE36" s="845" t="s">
        <v>405</v>
      </c>
      <c r="BF36" s="845"/>
      <c r="BG36" s="845"/>
      <c r="BH36" s="845"/>
      <c r="BI36" s="846"/>
      <c r="BJ36" s="222"/>
      <c r="BK36" s="222"/>
      <c r="BL36" s="222"/>
      <c r="BM36" s="222"/>
      <c r="BN36" s="222"/>
      <c r="BO36" s="231"/>
      <c r="BP36" s="231"/>
      <c r="BQ36" s="228">
        <v>30</v>
      </c>
      <c r="BR36" s="229"/>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0"/>
    </row>
    <row r="37" spans="1:131" ht="26.25" customHeight="1" x14ac:dyDescent="0.15">
      <c r="A37" s="232">
        <v>10</v>
      </c>
      <c r="B37" s="793" t="s">
        <v>406</v>
      </c>
      <c r="C37" s="794"/>
      <c r="D37" s="794"/>
      <c r="E37" s="794"/>
      <c r="F37" s="794"/>
      <c r="G37" s="794"/>
      <c r="H37" s="794"/>
      <c r="I37" s="794"/>
      <c r="J37" s="794"/>
      <c r="K37" s="794"/>
      <c r="L37" s="794"/>
      <c r="M37" s="794"/>
      <c r="N37" s="794"/>
      <c r="O37" s="794"/>
      <c r="P37" s="795"/>
      <c r="Q37" s="796">
        <v>408</v>
      </c>
      <c r="R37" s="797"/>
      <c r="S37" s="797"/>
      <c r="T37" s="797"/>
      <c r="U37" s="797"/>
      <c r="V37" s="797">
        <v>403</v>
      </c>
      <c r="W37" s="797"/>
      <c r="X37" s="797"/>
      <c r="Y37" s="797"/>
      <c r="Z37" s="797"/>
      <c r="AA37" s="797">
        <v>5</v>
      </c>
      <c r="AB37" s="797"/>
      <c r="AC37" s="797"/>
      <c r="AD37" s="797"/>
      <c r="AE37" s="798"/>
      <c r="AF37" s="799">
        <v>5</v>
      </c>
      <c r="AG37" s="800"/>
      <c r="AH37" s="800"/>
      <c r="AI37" s="800"/>
      <c r="AJ37" s="801"/>
      <c r="AK37" s="847">
        <v>260</v>
      </c>
      <c r="AL37" s="843"/>
      <c r="AM37" s="843"/>
      <c r="AN37" s="843"/>
      <c r="AO37" s="843"/>
      <c r="AP37" s="843">
        <v>2624</v>
      </c>
      <c r="AQ37" s="843"/>
      <c r="AR37" s="843"/>
      <c r="AS37" s="843"/>
      <c r="AT37" s="843"/>
      <c r="AU37" s="843">
        <v>2624</v>
      </c>
      <c r="AV37" s="843"/>
      <c r="AW37" s="843"/>
      <c r="AX37" s="843"/>
      <c r="AY37" s="843"/>
      <c r="AZ37" s="844" t="s">
        <v>500</v>
      </c>
      <c r="BA37" s="844"/>
      <c r="BB37" s="844"/>
      <c r="BC37" s="844"/>
      <c r="BD37" s="844"/>
      <c r="BE37" s="845" t="s">
        <v>405</v>
      </c>
      <c r="BF37" s="845"/>
      <c r="BG37" s="845"/>
      <c r="BH37" s="845"/>
      <c r="BI37" s="846"/>
      <c r="BJ37" s="222"/>
      <c r="BK37" s="222"/>
      <c r="BL37" s="222"/>
      <c r="BM37" s="222"/>
      <c r="BN37" s="222"/>
      <c r="BO37" s="231"/>
      <c r="BP37" s="231"/>
      <c r="BQ37" s="228">
        <v>31</v>
      </c>
      <c r="BR37" s="229"/>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0"/>
    </row>
    <row r="38" spans="1:131" ht="26.25" customHeight="1" x14ac:dyDescent="0.15">
      <c r="A38" s="232">
        <v>11</v>
      </c>
      <c r="B38" s="793" t="s">
        <v>407</v>
      </c>
      <c r="C38" s="794"/>
      <c r="D38" s="794"/>
      <c r="E38" s="794"/>
      <c r="F38" s="794"/>
      <c r="G38" s="794"/>
      <c r="H38" s="794"/>
      <c r="I38" s="794"/>
      <c r="J38" s="794"/>
      <c r="K38" s="794"/>
      <c r="L38" s="794"/>
      <c r="M38" s="794"/>
      <c r="N38" s="794"/>
      <c r="O38" s="794"/>
      <c r="P38" s="795"/>
      <c r="Q38" s="796">
        <v>31</v>
      </c>
      <c r="R38" s="797"/>
      <c r="S38" s="797"/>
      <c r="T38" s="797"/>
      <c r="U38" s="797"/>
      <c r="V38" s="797">
        <v>31</v>
      </c>
      <c r="W38" s="797"/>
      <c r="X38" s="797"/>
      <c r="Y38" s="797"/>
      <c r="Z38" s="797"/>
      <c r="AA38" s="797">
        <v>0</v>
      </c>
      <c r="AB38" s="797"/>
      <c r="AC38" s="797"/>
      <c r="AD38" s="797"/>
      <c r="AE38" s="798"/>
      <c r="AF38" s="799">
        <v>0</v>
      </c>
      <c r="AG38" s="800"/>
      <c r="AH38" s="800"/>
      <c r="AI38" s="800"/>
      <c r="AJ38" s="801"/>
      <c r="AK38" s="847">
        <v>20</v>
      </c>
      <c r="AL38" s="843"/>
      <c r="AM38" s="843"/>
      <c r="AN38" s="843"/>
      <c r="AO38" s="843"/>
      <c r="AP38" s="843">
        <v>90</v>
      </c>
      <c r="AQ38" s="843"/>
      <c r="AR38" s="843"/>
      <c r="AS38" s="843"/>
      <c r="AT38" s="843"/>
      <c r="AU38" s="843">
        <v>90</v>
      </c>
      <c r="AV38" s="843"/>
      <c r="AW38" s="843"/>
      <c r="AX38" s="843"/>
      <c r="AY38" s="843"/>
      <c r="AZ38" s="844" t="s">
        <v>500</v>
      </c>
      <c r="BA38" s="844"/>
      <c r="BB38" s="844"/>
      <c r="BC38" s="844"/>
      <c r="BD38" s="844"/>
      <c r="BE38" s="845" t="s">
        <v>405</v>
      </c>
      <c r="BF38" s="845"/>
      <c r="BG38" s="845"/>
      <c r="BH38" s="845"/>
      <c r="BI38" s="846"/>
      <c r="BJ38" s="222"/>
      <c r="BK38" s="222"/>
      <c r="BL38" s="222"/>
      <c r="BM38" s="222"/>
      <c r="BN38" s="222"/>
      <c r="BO38" s="231"/>
      <c r="BP38" s="231"/>
      <c r="BQ38" s="228">
        <v>32</v>
      </c>
      <c r="BR38" s="229"/>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0"/>
    </row>
    <row r="39" spans="1:131" ht="26.25" customHeight="1" x14ac:dyDescent="0.15">
      <c r="A39" s="232">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2"/>
      <c r="BK39" s="222"/>
      <c r="BL39" s="222"/>
      <c r="BM39" s="222"/>
      <c r="BN39" s="222"/>
      <c r="BO39" s="231"/>
      <c r="BP39" s="231"/>
      <c r="BQ39" s="228">
        <v>33</v>
      </c>
      <c r="BR39" s="229"/>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0"/>
    </row>
    <row r="40" spans="1:131" ht="26.25" customHeight="1" x14ac:dyDescent="0.15">
      <c r="A40" s="228">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2"/>
      <c r="BK40" s="222"/>
      <c r="BL40" s="222"/>
      <c r="BM40" s="222"/>
      <c r="BN40" s="222"/>
      <c r="BO40" s="231"/>
      <c r="BP40" s="231"/>
      <c r="BQ40" s="228">
        <v>34</v>
      </c>
      <c r="BR40" s="229"/>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0"/>
    </row>
    <row r="41" spans="1:131" ht="26.25" customHeight="1" x14ac:dyDescent="0.15">
      <c r="A41" s="228">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2"/>
      <c r="BK41" s="222"/>
      <c r="BL41" s="222"/>
      <c r="BM41" s="222"/>
      <c r="BN41" s="222"/>
      <c r="BO41" s="231"/>
      <c r="BP41" s="231"/>
      <c r="BQ41" s="228">
        <v>35</v>
      </c>
      <c r="BR41" s="229"/>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0"/>
    </row>
    <row r="42" spans="1:131" ht="26.25" customHeight="1" x14ac:dyDescent="0.15">
      <c r="A42" s="228">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2"/>
      <c r="BK42" s="222"/>
      <c r="BL42" s="222"/>
      <c r="BM42" s="222"/>
      <c r="BN42" s="222"/>
      <c r="BO42" s="231"/>
      <c r="BP42" s="231"/>
      <c r="BQ42" s="228">
        <v>36</v>
      </c>
      <c r="BR42" s="229"/>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0"/>
    </row>
    <row r="43" spans="1:131" ht="26.25" customHeight="1" x14ac:dyDescent="0.15">
      <c r="A43" s="228">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2"/>
      <c r="BK43" s="222"/>
      <c r="BL43" s="222"/>
      <c r="BM43" s="222"/>
      <c r="BN43" s="222"/>
      <c r="BO43" s="231"/>
      <c r="BP43" s="231"/>
      <c r="BQ43" s="228">
        <v>37</v>
      </c>
      <c r="BR43" s="229"/>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0"/>
    </row>
    <row r="44" spans="1:131" ht="26.25" customHeight="1" x14ac:dyDescent="0.15">
      <c r="A44" s="228">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2"/>
      <c r="BK44" s="222"/>
      <c r="BL44" s="222"/>
      <c r="BM44" s="222"/>
      <c r="BN44" s="222"/>
      <c r="BO44" s="231"/>
      <c r="BP44" s="231"/>
      <c r="BQ44" s="228">
        <v>38</v>
      </c>
      <c r="BR44" s="229"/>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0"/>
    </row>
    <row r="45" spans="1:131" ht="26.25" customHeight="1" x14ac:dyDescent="0.15">
      <c r="A45" s="228">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2"/>
      <c r="BK45" s="222"/>
      <c r="BL45" s="222"/>
      <c r="BM45" s="222"/>
      <c r="BN45" s="222"/>
      <c r="BO45" s="231"/>
      <c r="BP45" s="231"/>
      <c r="BQ45" s="228">
        <v>39</v>
      </c>
      <c r="BR45" s="229"/>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0"/>
    </row>
    <row r="46" spans="1:131" ht="26.25" customHeight="1" x14ac:dyDescent="0.15">
      <c r="A46" s="228">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2"/>
      <c r="BK46" s="222"/>
      <c r="BL46" s="222"/>
      <c r="BM46" s="222"/>
      <c r="BN46" s="222"/>
      <c r="BO46" s="231"/>
      <c r="BP46" s="231"/>
      <c r="BQ46" s="228">
        <v>40</v>
      </c>
      <c r="BR46" s="229"/>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0"/>
    </row>
    <row r="47" spans="1:131" ht="26.25" customHeight="1" x14ac:dyDescent="0.15">
      <c r="A47" s="228">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2"/>
      <c r="BK47" s="222"/>
      <c r="BL47" s="222"/>
      <c r="BM47" s="222"/>
      <c r="BN47" s="222"/>
      <c r="BO47" s="231"/>
      <c r="BP47" s="231"/>
      <c r="BQ47" s="228">
        <v>41</v>
      </c>
      <c r="BR47" s="229"/>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0"/>
    </row>
    <row r="48" spans="1:131" ht="26.25" customHeight="1" x14ac:dyDescent="0.15">
      <c r="A48" s="228">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2"/>
      <c r="BK48" s="222"/>
      <c r="BL48" s="222"/>
      <c r="BM48" s="222"/>
      <c r="BN48" s="222"/>
      <c r="BO48" s="231"/>
      <c r="BP48" s="231"/>
      <c r="BQ48" s="228">
        <v>42</v>
      </c>
      <c r="BR48" s="229"/>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0"/>
    </row>
    <row r="49" spans="1:131" ht="26.25" customHeight="1" x14ac:dyDescent="0.15">
      <c r="A49" s="228">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2"/>
      <c r="BK49" s="222"/>
      <c r="BL49" s="222"/>
      <c r="BM49" s="222"/>
      <c r="BN49" s="222"/>
      <c r="BO49" s="231"/>
      <c r="BP49" s="231"/>
      <c r="BQ49" s="228">
        <v>43</v>
      </c>
      <c r="BR49" s="229"/>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0"/>
    </row>
    <row r="50" spans="1:131" ht="26.25" customHeight="1" x14ac:dyDescent="0.15">
      <c r="A50" s="228">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2"/>
      <c r="BK50" s="222"/>
      <c r="BL50" s="222"/>
      <c r="BM50" s="222"/>
      <c r="BN50" s="222"/>
      <c r="BO50" s="231"/>
      <c r="BP50" s="231"/>
      <c r="BQ50" s="228">
        <v>44</v>
      </c>
      <c r="BR50" s="229"/>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0"/>
    </row>
    <row r="51" spans="1:131" ht="26.25" customHeight="1" x14ac:dyDescent="0.15">
      <c r="A51" s="228">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2"/>
      <c r="BK51" s="222"/>
      <c r="BL51" s="222"/>
      <c r="BM51" s="222"/>
      <c r="BN51" s="222"/>
      <c r="BO51" s="231"/>
      <c r="BP51" s="231"/>
      <c r="BQ51" s="228">
        <v>45</v>
      </c>
      <c r="BR51" s="229"/>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0"/>
    </row>
    <row r="52" spans="1:131" ht="26.25" customHeight="1" x14ac:dyDescent="0.15">
      <c r="A52" s="228">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2"/>
      <c r="BK52" s="222"/>
      <c r="BL52" s="222"/>
      <c r="BM52" s="222"/>
      <c r="BN52" s="222"/>
      <c r="BO52" s="231"/>
      <c r="BP52" s="231"/>
      <c r="BQ52" s="228">
        <v>46</v>
      </c>
      <c r="BR52" s="229"/>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0"/>
    </row>
    <row r="53" spans="1:131" ht="26.25" customHeight="1" x14ac:dyDescent="0.15">
      <c r="A53" s="228">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2"/>
      <c r="BK53" s="222"/>
      <c r="BL53" s="222"/>
      <c r="BM53" s="222"/>
      <c r="BN53" s="222"/>
      <c r="BO53" s="231"/>
      <c r="BP53" s="231"/>
      <c r="BQ53" s="228">
        <v>47</v>
      </c>
      <c r="BR53" s="229"/>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0"/>
    </row>
    <row r="54" spans="1:131" ht="26.25" customHeight="1" x14ac:dyDescent="0.15">
      <c r="A54" s="228">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2"/>
      <c r="BK54" s="222"/>
      <c r="BL54" s="222"/>
      <c r="BM54" s="222"/>
      <c r="BN54" s="222"/>
      <c r="BO54" s="231"/>
      <c r="BP54" s="231"/>
      <c r="BQ54" s="228">
        <v>48</v>
      </c>
      <c r="BR54" s="229"/>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0"/>
    </row>
    <row r="55" spans="1:131" ht="26.25" customHeight="1" x14ac:dyDescent="0.15">
      <c r="A55" s="228">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2"/>
      <c r="BK55" s="222"/>
      <c r="BL55" s="222"/>
      <c r="BM55" s="222"/>
      <c r="BN55" s="222"/>
      <c r="BO55" s="231"/>
      <c r="BP55" s="231"/>
      <c r="BQ55" s="228">
        <v>49</v>
      </c>
      <c r="BR55" s="229"/>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0"/>
    </row>
    <row r="56" spans="1:131" ht="26.25" customHeight="1" x14ac:dyDescent="0.15">
      <c r="A56" s="228">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2"/>
      <c r="BK56" s="222"/>
      <c r="BL56" s="222"/>
      <c r="BM56" s="222"/>
      <c r="BN56" s="222"/>
      <c r="BO56" s="231"/>
      <c r="BP56" s="231"/>
      <c r="BQ56" s="228">
        <v>50</v>
      </c>
      <c r="BR56" s="229"/>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0"/>
    </row>
    <row r="57" spans="1:131" ht="26.25" customHeight="1" x14ac:dyDescent="0.15">
      <c r="A57" s="228">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2"/>
      <c r="BK57" s="222"/>
      <c r="BL57" s="222"/>
      <c r="BM57" s="222"/>
      <c r="BN57" s="222"/>
      <c r="BO57" s="231"/>
      <c r="BP57" s="231"/>
      <c r="BQ57" s="228">
        <v>51</v>
      </c>
      <c r="BR57" s="229"/>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0"/>
    </row>
    <row r="58" spans="1:131" ht="26.25" customHeight="1" x14ac:dyDescent="0.15">
      <c r="A58" s="228">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2"/>
      <c r="BK58" s="222"/>
      <c r="BL58" s="222"/>
      <c r="BM58" s="222"/>
      <c r="BN58" s="222"/>
      <c r="BO58" s="231"/>
      <c r="BP58" s="231"/>
      <c r="BQ58" s="228">
        <v>52</v>
      </c>
      <c r="BR58" s="229"/>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0"/>
    </row>
    <row r="59" spans="1:131" ht="26.25" customHeight="1" x14ac:dyDescent="0.15">
      <c r="A59" s="228">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2"/>
      <c r="BK59" s="222"/>
      <c r="BL59" s="222"/>
      <c r="BM59" s="222"/>
      <c r="BN59" s="222"/>
      <c r="BO59" s="231"/>
      <c r="BP59" s="231"/>
      <c r="BQ59" s="228">
        <v>53</v>
      </c>
      <c r="BR59" s="229"/>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0"/>
    </row>
    <row r="60" spans="1:131" ht="26.25" customHeight="1" x14ac:dyDescent="0.15">
      <c r="A60" s="228">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2"/>
      <c r="BK60" s="222"/>
      <c r="BL60" s="222"/>
      <c r="BM60" s="222"/>
      <c r="BN60" s="222"/>
      <c r="BO60" s="231"/>
      <c r="BP60" s="231"/>
      <c r="BQ60" s="228">
        <v>54</v>
      </c>
      <c r="BR60" s="229"/>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0"/>
    </row>
    <row r="61" spans="1:131" ht="26.25" customHeight="1" thickBot="1" x14ac:dyDescent="0.2">
      <c r="A61" s="228">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2"/>
      <c r="BK61" s="222"/>
      <c r="BL61" s="222"/>
      <c r="BM61" s="222"/>
      <c r="BN61" s="222"/>
      <c r="BO61" s="231"/>
      <c r="BP61" s="231"/>
      <c r="BQ61" s="228">
        <v>55</v>
      </c>
      <c r="BR61" s="229"/>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0"/>
    </row>
    <row r="62" spans="1:131" ht="26.25" customHeight="1" x14ac:dyDescent="0.15">
      <c r="A62" s="228">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408</v>
      </c>
      <c r="BK62" s="819"/>
      <c r="BL62" s="819"/>
      <c r="BM62" s="819"/>
      <c r="BN62" s="820"/>
      <c r="BO62" s="231"/>
      <c r="BP62" s="231"/>
      <c r="BQ62" s="228">
        <v>56</v>
      </c>
      <c r="BR62" s="229"/>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0"/>
    </row>
    <row r="63" spans="1:131" ht="26.25" customHeight="1" thickBot="1" x14ac:dyDescent="0.2">
      <c r="A63" s="230" t="s">
        <v>384</v>
      </c>
      <c r="B63" s="802" t="s">
        <v>409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2440</v>
      </c>
      <c r="AG63" s="857"/>
      <c r="AH63" s="857"/>
      <c r="AI63" s="857"/>
      <c r="AJ63" s="858"/>
      <c r="AK63" s="859"/>
      <c r="AL63" s="854"/>
      <c r="AM63" s="854"/>
      <c r="AN63" s="854"/>
      <c r="AO63" s="854"/>
      <c r="AP63" s="857">
        <v>31684</v>
      </c>
      <c r="AQ63" s="857"/>
      <c r="AR63" s="857"/>
      <c r="AS63" s="857"/>
      <c r="AT63" s="857"/>
      <c r="AU63" s="857">
        <v>20258</v>
      </c>
      <c r="AV63" s="857"/>
      <c r="AW63" s="857"/>
      <c r="AX63" s="857"/>
      <c r="AY63" s="857"/>
      <c r="AZ63" s="861"/>
      <c r="BA63" s="861"/>
      <c r="BB63" s="861"/>
      <c r="BC63" s="861"/>
      <c r="BD63" s="861"/>
      <c r="BE63" s="862"/>
      <c r="BF63" s="862"/>
      <c r="BG63" s="862"/>
      <c r="BH63" s="862"/>
      <c r="BI63" s="863"/>
      <c r="BJ63" s="864" t="s">
        <v>122</v>
      </c>
      <c r="BK63" s="865"/>
      <c r="BL63" s="865"/>
      <c r="BM63" s="865"/>
      <c r="BN63" s="866"/>
      <c r="BO63" s="231"/>
      <c r="BP63" s="231"/>
      <c r="BQ63" s="228">
        <v>57</v>
      </c>
      <c r="BR63" s="229"/>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0"/>
    </row>
    <row r="64" spans="1:131" ht="26.25" customHeight="1" x14ac:dyDescent="0.15">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0"/>
    </row>
    <row r="65" spans="1:131" ht="26.25" customHeight="1" thickBot="1" x14ac:dyDescent="0.2">
      <c r="A65" s="222" t="s">
        <v>410</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0"/>
    </row>
    <row r="66" spans="1:131" ht="26.25" customHeight="1" x14ac:dyDescent="0.15">
      <c r="A66" s="740" t="s">
        <v>411</v>
      </c>
      <c r="B66" s="741"/>
      <c r="C66" s="741"/>
      <c r="D66" s="741"/>
      <c r="E66" s="741"/>
      <c r="F66" s="741"/>
      <c r="G66" s="741"/>
      <c r="H66" s="741"/>
      <c r="I66" s="741"/>
      <c r="J66" s="741"/>
      <c r="K66" s="741"/>
      <c r="L66" s="741"/>
      <c r="M66" s="741"/>
      <c r="N66" s="741"/>
      <c r="O66" s="741"/>
      <c r="P66" s="742"/>
      <c r="Q66" s="746" t="s">
        <v>388</v>
      </c>
      <c r="R66" s="747"/>
      <c r="S66" s="747"/>
      <c r="T66" s="747"/>
      <c r="U66" s="748"/>
      <c r="V66" s="746" t="s">
        <v>389</v>
      </c>
      <c r="W66" s="747"/>
      <c r="X66" s="747"/>
      <c r="Y66" s="747"/>
      <c r="Z66" s="748"/>
      <c r="AA66" s="746" t="s">
        <v>390</v>
      </c>
      <c r="AB66" s="747"/>
      <c r="AC66" s="747"/>
      <c r="AD66" s="747"/>
      <c r="AE66" s="748"/>
      <c r="AF66" s="867" t="s">
        <v>391</v>
      </c>
      <c r="AG66" s="828"/>
      <c r="AH66" s="828"/>
      <c r="AI66" s="828"/>
      <c r="AJ66" s="868"/>
      <c r="AK66" s="746" t="s">
        <v>392</v>
      </c>
      <c r="AL66" s="741"/>
      <c r="AM66" s="741"/>
      <c r="AN66" s="741"/>
      <c r="AO66" s="742"/>
      <c r="AP66" s="746" t="s">
        <v>393</v>
      </c>
      <c r="AQ66" s="747"/>
      <c r="AR66" s="747"/>
      <c r="AS66" s="747"/>
      <c r="AT66" s="748"/>
      <c r="AU66" s="746" t="s">
        <v>412</v>
      </c>
      <c r="AV66" s="747"/>
      <c r="AW66" s="747"/>
      <c r="AX66" s="747"/>
      <c r="AY66" s="748"/>
      <c r="AZ66" s="746" t="s">
        <v>366</v>
      </c>
      <c r="BA66" s="747"/>
      <c r="BB66" s="747"/>
      <c r="BC66" s="747"/>
      <c r="BD66" s="753"/>
      <c r="BE66" s="231"/>
      <c r="BF66" s="231"/>
      <c r="BG66" s="231"/>
      <c r="BH66" s="231"/>
      <c r="BI66" s="231"/>
      <c r="BJ66" s="231"/>
      <c r="BK66" s="231"/>
      <c r="BL66" s="231"/>
      <c r="BM66" s="231"/>
      <c r="BN66" s="231"/>
      <c r="BO66" s="231"/>
      <c r="BP66" s="231"/>
      <c r="BQ66" s="228">
        <v>60</v>
      </c>
      <c r="BR66" s="233"/>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0"/>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1"/>
      <c r="BF67" s="231"/>
      <c r="BG67" s="231"/>
      <c r="BH67" s="231"/>
      <c r="BI67" s="231"/>
      <c r="BJ67" s="231"/>
      <c r="BK67" s="231"/>
      <c r="BL67" s="231"/>
      <c r="BM67" s="231"/>
      <c r="BN67" s="231"/>
      <c r="BO67" s="231"/>
      <c r="BP67" s="231"/>
      <c r="BQ67" s="228">
        <v>61</v>
      </c>
      <c r="BR67" s="233"/>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0"/>
    </row>
    <row r="68" spans="1:131" ht="26.25" customHeight="1" thickTop="1" x14ac:dyDescent="0.15">
      <c r="A68" s="226">
        <v>1</v>
      </c>
      <c r="B68" s="882" t="s">
        <v>566</v>
      </c>
      <c r="C68" s="883"/>
      <c r="D68" s="883"/>
      <c r="E68" s="883"/>
      <c r="F68" s="883"/>
      <c r="G68" s="883"/>
      <c r="H68" s="883"/>
      <c r="I68" s="883"/>
      <c r="J68" s="883"/>
      <c r="K68" s="883"/>
      <c r="L68" s="883"/>
      <c r="M68" s="883"/>
      <c r="N68" s="883"/>
      <c r="O68" s="883"/>
      <c r="P68" s="884"/>
      <c r="Q68" s="885">
        <v>4627</v>
      </c>
      <c r="R68" s="879"/>
      <c r="S68" s="879"/>
      <c r="T68" s="879"/>
      <c r="U68" s="879"/>
      <c r="V68" s="879">
        <v>4362</v>
      </c>
      <c r="W68" s="879"/>
      <c r="X68" s="879"/>
      <c r="Y68" s="879"/>
      <c r="Z68" s="879"/>
      <c r="AA68" s="879">
        <v>265</v>
      </c>
      <c r="AB68" s="879"/>
      <c r="AC68" s="879"/>
      <c r="AD68" s="879"/>
      <c r="AE68" s="879"/>
      <c r="AF68" s="879">
        <v>265</v>
      </c>
      <c r="AG68" s="879"/>
      <c r="AH68" s="879"/>
      <c r="AI68" s="879"/>
      <c r="AJ68" s="879"/>
      <c r="AK68" s="879">
        <v>7</v>
      </c>
      <c r="AL68" s="879"/>
      <c r="AM68" s="879"/>
      <c r="AN68" s="879"/>
      <c r="AO68" s="879"/>
      <c r="AP68" s="879" t="s">
        <v>500</v>
      </c>
      <c r="AQ68" s="879"/>
      <c r="AR68" s="879"/>
      <c r="AS68" s="879"/>
      <c r="AT68" s="879"/>
      <c r="AU68" s="879" t="s">
        <v>500</v>
      </c>
      <c r="AV68" s="879"/>
      <c r="AW68" s="879"/>
      <c r="AX68" s="879"/>
      <c r="AY68" s="879"/>
      <c r="AZ68" s="880"/>
      <c r="BA68" s="880"/>
      <c r="BB68" s="880"/>
      <c r="BC68" s="880"/>
      <c r="BD68" s="881"/>
      <c r="BE68" s="231"/>
      <c r="BF68" s="231"/>
      <c r="BG68" s="231"/>
      <c r="BH68" s="231"/>
      <c r="BI68" s="231"/>
      <c r="BJ68" s="231"/>
      <c r="BK68" s="231"/>
      <c r="BL68" s="231"/>
      <c r="BM68" s="231"/>
      <c r="BN68" s="231"/>
      <c r="BO68" s="231"/>
      <c r="BP68" s="231"/>
      <c r="BQ68" s="228">
        <v>62</v>
      </c>
      <c r="BR68" s="233"/>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0"/>
    </row>
    <row r="69" spans="1:131" ht="26.25" customHeight="1" x14ac:dyDescent="0.15">
      <c r="A69" s="228">
        <v>2</v>
      </c>
      <c r="B69" s="886" t="s">
        <v>567</v>
      </c>
      <c r="C69" s="887"/>
      <c r="D69" s="887"/>
      <c r="E69" s="887"/>
      <c r="F69" s="887"/>
      <c r="G69" s="887"/>
      <c r="H69" s="887"/>
      <c r="I69" s="887"/>
      <c r="J69" s="887"/>
      <c r="K69" s="887"/>
      <c r="L69" s="887"/>
      <c r="M69" s="887"/>
      <c r="N69" s="887"/>
      <c r="O69" s="887"/>
      <c r="P69" s="888"/>
      <c r="Q69" s="889">
        <v>83</v>
      </c>
      <c r="R69" s="843"/>
      <c r="S69" s="843"/>
      <c r="T69" s="843"/>
      <c r="U69" s="843"/>
      <c r="V69" s="843">
        <v>74</v>
      </c>
      <c r="W69" s="843"/>
      <c r="X69" s="843"/>
      <c r="Y69" s="843"/>
      <c r="Z69" s="843"/>
      <c r="AA69" s="843">
        <v>9</v>
      </c>
      <c r="AB69" s="843"/>
      <c r="AC69" s="843"/>
      <c r="AD69" s="843"/>
      <c r="AE69" s="843"/>
      <c r="AF69" s="843">
        <v>9</v>
      </c>
      <c r="AG69" s="843"/>
      <c r="AH69" s="843"/>
      <c r="AI69" s="843"/>
      <c r="AJ69" s="843"/>
      <c r="AK69" s="843" t="s">
        <v>500</v>
      </c>
      <c r="AL69" s="843"/>
      <c r="AM69" s="843"/>
      <c r="AN69" s="843"/>
      <c r="AO69" s="843"/>
      <c r="AP69" s="843" t="s">
        <v>500</v>
      </c>
      <c r="AQ69" s="843"/>
      <c r="AR69" s="843"/>
      <c r="AS69" s="843"/>
      <c r="AT69" s="843"/>
      <c r="AU69" s="843" t="s">
        <v>500</v>
      </c>
      <c r="AV69" s="843"/>
      <c r="AW69" s="843"/>
      <c r="AX69" s="843"/>
      <c r="AY69" s="843"/>
      <c r="AZ69" s="845"/>
      <c r="BA69" s="845"/>
      <c r="BB69" s="845"/>
      <c r="BC69" s="845"/>
      <c r="BD69" s="846"/>
      <c r="BE69" s="231"/>
      <c r="BF69" s="231"/>
      <c r="BG69" s="231"/>
      <c r="BH69" s="231"/>
      <c r="BI69" s="231"/>
      <c r="BJ69" s="231"/>
      <c r="BK69" s="231"/>
      <c r="BL69" s="231"/>
      <c r="BM69" s="231"/>
      <c r="BN69" s="231"/>
      <c r="BO69" s="231"/>
      <c r="BP69" s="231"/>
      <c r="BQ69" s="228">
        <v>63</v>
      </c>
      <c r="BR69" s="233"/>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0"/>
    </row>
    <row r="70" spans="1:131" ht="26.25" customHeight="1" x14ac:dyDescent="0.15">
      <c r="A70" s="228">
        <v>3</v>
      </c>
      <c r="B70" s="886" t="s">
        <v>568</v>
      </c>
      <c r="C70" s="887"/>
      <c r="D70" s="887"/>
      <c r="E70" s="887"/>
      <c r="F70" s="887"/>
      <c r="G70" s="887"/>
      <c r="H70" s="887"/>
      <c r="I70" s="887"/>
      <c r="J70" s="887"/>
      <c r="K70" s="887"/>
      <c r="L70" s="887"/>
      <c r="M70" s="887"/>
      <c r="N70" s="887"/>
      <c r="O70" s="887"/>
      <c r="P70" s="888"/>
      <c r="Q70" s="889">
        <v>118</v>
      </c>
      <c r="R70" s="843"/>
      <c r="S70" s="843"/>
      <c r="T70" s="843"/>
      <c r="U70" s="843"/>
      <c r="V70" s="843">
        <v>106</v>
      </c>
      <c r="W70" s="843"/>
      <c r="X70" s="843"/>
      <c r="Y70" s="843"/>
      <c r="Z70" s="843"/>
      <c r="AA70" s="843">
        <v>12</v>
      </c>
      <c r="AB70" s="843"/>
      <c r="AC70" s="843"/>
      <c r="AD70" s="843"/>
      <c r="AE70" s="843"/>
      <c r="AF70" s="843">
        <v>12</v>
      </c>
      <c r="AG70" s="843"/>
      <c r="AH70" s="843"/>
      <c r="AI70" s="843"/>
      <c r="AJ70" s="843"/>
      <c r="AK70" s="843" t="s">
        <v>500</v>
      </c>
      <c r="AL70" s="843"/>
      <c r="AM70" s="843"/>
      <c r="AN70" s="843"/>
      <c r="AO70" s="843"/>
      <c r="AP70" s="843" t="s">
        <v>500</v>
      </c>
      <c r="AQ70" s="843"/>
      <c r="AR70" s="843"/>
      <c r="AS70" s="843"/>
      <c r="AT70" s="843"/>
      <c r="AU70" s="843" t="s">
        <v>500</v>
      </c>
      <c r="AV70" s="843"/>
      <c r="AW70" s="843"/>
      <c r="AX70" s="843"/>
      <c r="AY70" s="843"/>
      <c r="AZ70" s="845"/>
      <c r="BA70" s="845"/>
      <c r="BB70" s="845"/>
      <c r="BC70" s="845"/>
      <c r="BD70" s="846"/>
      <c r="BE70" s="231"/>
      <c r="BF70" s="231"/>
      <c r="BG70" s="231"/>
      <c r="BH70" s="231"/>
      <c r="BI70" s="231"/>
      <c r="BJ70" s="231"/>
      <c r="BK70" s="231"/>
      <c r="BL70" s="231"/>
      <c r="BM70" s="231"/>
      <c r="BN70" s="231"/>
      <c r="BO70" s="231"/>
      <c r="BP70" s="231"/>
      <c r="BQ70" s="228">
        <v>64</v>
      </c>
      <c r="BR70" s="233"/>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0"/>
    </row>
    <row r="71" spans="1:131" ht="26.25" customHeight="1" x14ac:dyDescent="0.15">
      <c r="A71" s="228">
        <v>4</v>
      </c>
      <c r="B71" s="886" t="s">
        <v>569</v>
      </c>
      <c r="C71" s="887"/>
      <c r="D71" s="887"/>
      <c r="E71" s="887"/>
      <c r="F71" s="887"/>
      <c r="G71" s="887"/>
      <c r="H71" s="887"/>
      <c r="I71" s="887"/>
      <c r="J71" s="887"/>
      <c r="K71" s="887"/>
      <c r="L71" s="887"/>
      <c r="M71" s="887"/>
      <c r="N71" s="887"/>
      <c r="O71" s="887"/>
      <c r="P71" s="888"/>
      <c r="Q71" s="889">
        <v>590</v>
      </c>
      <c r="R71" s="843"/>
      <c r="S71" s="843"/>
      <c r="T71" s="843"/>
      <c r="U71" s="843"/>
      <c r="V71" s="843">
        <v>542</v>
      </c>
      <c r="W71" s="843"/>
      <c r="X71" s="843"/>
      <c r="Y71" s="843"/>
      <c r="Z71" s="843"/>
      <c r="AA71" s="843">
        <v>48</v>
      </c>
      <c r="AB71" s="843"/>
      <c r="AC71" s="843"/>
      <c r="AD71" s="843"/>
      <c r="AE71" s="843"/>
      <c r="AF71" s="843">
        <v>48</v>
      </c>
      <c r="AG71" s="843"/>
      <c r="AH71" s="843"/>
      <c r="AI71" s="843"/>
      <c r="AJ71" s="843"/>
      <c r="AK71" s="843" t="s">
        <v>500</v>
      </c>
      <c r="AL71" s="843"/>
      <c r="AM71" s="843"/>
      <c r="AN71" s="843"/>
      <c r="AO71" s="843"/>
      <c r="AP71" s="843" t="s">
        <v>500</v>
      </c>
      <c r="AQ71" s="843"/>
      <c r="AR71" s="843"/>
      <c r="AS71" s="843"/>
      <c r="AT71" s="843"/>
      <c r="AU71" s="843" t="s">
        <v>500</v>
      </c>
      <c r="AV71" s="843"/>
      <c r="AW71" s="843"/>
      <c r="AX71" s="843"/>
      <c r="AY71" s="843"/>
      <c r="AZ71" s="845"/>
      <c r="BA71" s="845"/>
      <c r="BB71" s="845"/>
      <c r="BC71" s="845"/>
      <c r="BD71" s="846"/>
      <c r="BE71" s="231"/>
      <c r="BF71" s="231"/>
      <c r="BG71" s="231"/>
      <c r="BH71" s="231"/>
      <c r="BI71" s="231"/>
      <c r="BJ71" s="231"/>
      <c r="BK71" s="231"/>
      <c r="BL71" s="231"/>
      <c r="BM71" s="231"/>
      <c r="BN71" s="231"/>
      <c r="BO71" s="231"/>
      <c r="BP71" s="231"/>
      <c r="BQ71" s="228">
        <v>65</v>
      </c>
      <c r="BR71" s="233"/>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0"/>
    </row>
    <row r="72" spans="1:131" ht="26.25" customHeight="1" x14ac:dyDescent="0.15">
      <c r="A72" s="228">
        <v>5</v>
      </c>
      <c r="B72" s="886" t="s">
        <v>570</v>
      </c>
      <c r="C72" s="887"/>
      <c r="D72" s="887"/>
      <c r="E72" s="887"/>
      <c r="F72" s="887"/>
      <c r="G72" s="887"/>
      <c r="H72" s="887"/>
      <c r="I72" s="887"/>
      <c r="J72" s="887"/>
      <c r="K72" s="887"/>
      <c r="L72" s="887"/>
      <c r="M72" s="887"/>
      <c r="N72" s="887"/>
      <c r="O72" s="887"/>
      <c r="P72" s="888"/>
      <c r="Q72" s="889">
        <v>153545</v>
      </c>
      <c r="R72" s="843"/>
      <c r="S72" s="843"/>
      <c r="T72" s="843"/>
      <c r="U72" s="843"/>
      <c r="V72" s="843">
        <v>151526</v>
      </c>
      <c r="W72" s="843"/>
      <c r="X72" s="843"/>
      <c r="Y72" s="843"/>
      <c r="Z72" s="843"/>
      <c r="AA72" s="843">
        <v>2019</v>
      </c>
      <c r="AB72" s="843"/>
      <c r="AC72" s="843"/>
      <c r="AD72" s="843"/>
      <c r="AE72" s="843"/>
      <c r="AF72" s="843">
        <v>2019</v>
      </c>
      <c r="AG72" s="843"/>
      <c r="AH72" s="843"/>
      <c r="AI72" s="843"/>
      <c r="AJ72" s="843"/>
      <c r="AK72" s="843">
        <v>1106</v>
      </c>
      <c r="AL72" s="843"/>
      <c r="AM72" s="843"/>
      <c r="AN72" s="843"/>
      <c r="AO72" s="843"/>
      <c r="AP72" s="843" t="s">
        <v>500</v>
      </c>
      <c r="AQ72" s="843"/>
      <c r="AR72" s="843"/>
      <c r="AS72" s="843"/>
      <c r="AT72" s="843"/>
      <c r="AU72" s="843" t="s">
        <v>500</v>
      </c>
      <c r="AV72" s="843"/>
      <c r="AW72" s="843"/>
      <c r="AX72" s="843"/>
      <c r="AY72" s="843"/>
      <c r="AZ72" s="845"/>
      <c r="BA72" s="845"/>
      <c r="BB72" s="845"/>
      <c r="BC72" s="845"/>
      <c r="BD72" s="846"/>
      <c r="BE72" s="231"/>
      <c r="BF72" s="231"/>
      <c r="BG72" s="231"/>
      <c r="BH72" s="231"/>
      <c r="BI72" s="231"/>
      <c r="BJ72" s="231"/>
      <c r="BK72" s="231"/>
      <c r="BL72" s="231"/>
      <c r="BM72" s="231"/>
      <c r="BN72" s="231"/>
      <c r="BO72" s="231"/>
      <c r="BP72" s="231"/>
      <c r="BQ72" s="228">
        <v>66</v>
      </c>
      <c r="BR72" s="233"/>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0"/>
    </row>
    <row r="73" spans="1:131" ht="26.25" customHeight="1" x14ac:dyDescent="0.15">
      <c r="A73" s="228">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1"/>
      <c r="BF73" s="231"/>
      <c r="BG73" s="231"/>
      <c r="BH73" s="231"/>
      <c r="BI73" s="231"/>
      <c r="BJ73" s="231"/>
      <c r="BK73" s="231"/>
      <c r="BL73" s="231"/>
      <c r="BM73" s="231"/>
      <c r="BN73" s="231"/>
      <c r="BO73" s="231"/>
      <c r="BP73" s="231"/>
      <c r="BQ73" s="228">
        <v>67</v>
      </c>
      <c r="BR73" s="233"/>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0"/>
    </row>
    <row r="74" spans="1:131" ht="26.25" customHeight="1" x14ac:dyDescent="0.15">
      <c r="A74" s="228">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1"/>
      <c r="BF74" s="231"/>
      <c r="BG74" s="231"/>
      <c r="BH74" s="231"/>
      <c r="BI74" s="231"/>
      <c r="BJ74" s="231"/>
      <c r="BK74" s="231"/>
      <c r="BL74" s="231"/>
      <c r="BM74" s="231"/>
      <c r="BN74" s="231"/>
      <c r="BO74" s="231"/>
      <c r="BP74" s="231"/>
      <c r="BQ74" s="228">
        <v>68</v>
      </c>
      <c r="BR74" s="233"/>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0"/>
    </row>
    <row r="75" spans="1:131" ht="26.25" customHeight="1" x14ac:dyDescent="0.15">
      <c r="A75" s="228">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1"/>
      <c r="BF75" s="231"/>
      <c r="BG75" s="231"/>
      <c r="BH75" s="231"/>
      <c r="BI75" s="231"/>
      <c r="BJ75" s="231"/>
      <c r="BK75" s="231"/>
      <c r="BL75" s="231"/>
      <c r="BM75" s="231"/>
      <c r="BN75" s="231"/>
      <c r="BO75" s="231"/>
      <c r="BP75" s="231"/>
      <c r="BQ75" s="228">
        <v>69</v>
      </c>
      <c r="BR75" s="233"/>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0"/>
    </row>
    <row r="76" spans="1:131" ht="26.25" customHeight="1" x14ac:dyDescent="0.15">
      <c r="A76" s="228">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1"/>
      <c r="BF76" s="231"/>
      <c r="BG76" s="231"/>
      <c r="BH76" s="231"/>
      <c r="BI76" s="231"/>
      <c r="BJ76" s="231"/>
      <c r="BK76" s="231"/>
      <c r="BL76" s="231"/>
      <c r="BM76" s="231"/>
      <c r="BN76" s="231"/>
      <c r="BO76" s="231"/>
      <c r="BP76" s="231"/>
      <c r="BQ76" s="228">
        <v>70</v>
      </c>
      <c r="BR76" s="233"/>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0"/>
    </row>
    <row r="77" spans="1:131" ht="26.25" customHeight="1" x14ac:dyDescent="0.15">
      <c r="A77" s="228">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1"/>
      <c r="BF77" s="231"/>
      <c r="BG77" s="231"/>
      <c r="BH77" s="231"/>
      <c r="BI77" s="231"/>
      <c r="BJ77" s="231"/>
      <c r="BK77" s="231"/>
      <c r="BL77" s="231"/>
      <c r="BM77" s="231"/>
      <c r="BN77" s="231"/>
      <c r="BO77" s="231"/>
      <c r="BP77" s="231"/>
      <c r="BQ77" s="228">
        <v>71</v>
      </c>
      <c r="BR77" s="233"/>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0"/>
    </row>
    <row r="78" spans="1:131" ht="26.25" customHeight="1" x14ac:dyDescent="0.15">
      <c r="A78" s="228">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1"/>
      <c r="BF78" s="231"/>
      <c r="BG78" s="231"/>
      <c r="BH78" s="231"/>
      <c r="BI78" s="231"/>
      <c r="BJ78" s="220"/>
      <c r="BK78" s="220"/>
      <c r="BL78" s="220"/>
      <c r="BM78" s="220"/>
      <c r="BN78" s="220"/>
      <c r="BO78" s="231"/>
      <c r="BP78" s="231"/>
      <c r="BQ78" s="228">
        <v>72</v>
      </c>
      <c r="BR78" s="233"/>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0"/>
    </row>
    <row r="79" spans="1:131" ht="26.25" customHeight="1" x14ac:dyDescent="0.15">
      <c r="A79" s="228">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1"/>
      <c r="BF79" s="231"/>
      <c r="BG79" s="231"/>
      <c r="BH79" s="231"/>
      <c r="BI79" s="231"/>
      <c r="BJ79" s="220"/>
      <c r="BK79" s="220"/>
      <c r="BL79" s="220"/>
      <c r="BM79" s="220"/>
      <c r="BN79" s="220"/>
      <c r="BO79" s="231"/>
      <c r="BP79" s="231"/>
      <c r="BQ79" s="228">
        <v>73</v>
      </c>
      <c r="BR79" s="233"/>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0"/>
    </row>
    <row r="80" spans="1:131" ht="26.25" customHeight="1" x14ac:dyDescent="0.15">
      <c r="A80" s="228">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1"/>
      <c r="BF80" s="231"/>
      <c r="BG80" s="231"/>
      <c r="BH80" s="231"/>
      <c r="BI80" s="231"/>
      <c r="BJ80" s="231"/>
      <c r="BK80" s="231"/>
      <c r="BL80" s="231"/>
      <c r="BM80" s="231"/>
      <c r="BN80" s="231"/>
      <c r="BO80" s="231"/>
      <c r="BP80" s="231"/>
      <c r="BQ80" s="228">
        <v>74</v>
      </c>
      <c r="BR80" s="233"/>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0"/>
    </row>
    <row r="81" spans="1:131" ht="26.25" customHeight="1" x14ac:dyDescent="0.15">
      <c r="A81" s="228">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1"/>
      <c r="BF81" s="231"/>
      <c r="BG81" s="231"/>
      <c r="BH81" s="231"/>
      <c r="BI81" s="231"/>
      <c r="BJ81" s="231"/>
      <c r="BK81" s="231"/>
      <c r="BL81" s="231"/>
      <c r="BM81" s="231"/>
      <c r="BN81" s="231"/>
      <c r="BO81" s="231"/>
      <c r="BP81" s="231"/>
      <c r="BQ81" s="228">
        <v>75</v>
      </c>
      <c r="BR81" s="233"/>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0"/>
    </row>
    <row r="82" spans="1:131" ht="26.25" customHeight="1" x14ac:dyDescent="0.15">
      <c r="A82" s="228">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1"/>
      <c r="BF82" s="231"/>
      <c r="BG82" s="231"/>
      <c r="BH82" s="231"/>
      <c r="BI82" s="231"/>
      <c r="BJ82" s="231"/>
      <c r="BK82" s="231"/>
      <c r="BL82" s="231"/>
      <c r="BM82" s="231"/>
      <c r="BN82" s="231"/>
      <c r="BO82" s="231"/>
      <c r="BP82" s="231"/>
      <c r="BQ82" s="228">
        <v>76</v>
      </c>
      <c r="BR82" s="233"/>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0"/>
    </row>
    <row r="83" spans="1:131" ht="26.25" customHeight="1" x14ac:dyDescent="0.15">
      <c r="A83" s="228">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1"/>
      <c r="BF83" s="231"/>
      <c r="BG83" s="231"/>
      <c r="BH83" s="231"/>
      <c r="BI83" s="231"/>
      <c r="BJ83" s="231"/>
      <c r="BK83" s="231"/>
      <c r="BL83" s="231"/>
      <c r="BM83" s="231"/>
      <c r="BN83" s="231"/>
      <c r="BO83" s="231"/>
      <c r="BP83" s="231"/>
      <c r="BQ83" s="228">
        <v>77</v>
      </c>
      <c r="BR83" s="233"/>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0"/>
    </row>
    <row r="84" spans="1:131" ht="26.25" customHeight="1" x14ac:dyDescent="0.15">
      <c r="A84" s="228">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1"/>
      <c r="BF84" s="231"/>
      <c r="BG84" s="231"/>
      <c r="BH84" s="231"/>
      <c r="BI84" s="231"/>
      <c r="BJ84" s="231"/>
      <c r="BK84" s="231"/>
      <c r="BL84" s="231"/>
      <c r="BM84" s="231"/>
      <c r="BN84" s="231"/>
      <c r="BO84" s="231"/>
      <c r="BP84" s="231"/>
      <c r="BQ84" s="228">
        <v>78</v>
      </c>
      <c r="BR84" s="233"/>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0"/>
    </row>
    <row r="85" spans="1:131" ht="26.25" customHeight="1" x14ac:dyDescent="0.15">
      <c r="A85" s="228">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1"/>
      <c r="BF85" s="231"/>
      <c r="BG85" s="231"/>
      <c r="BH85" s="231"/>
      <c r="BI85" s="231"/>
      <c r="BJ85" s="231"/>
      <c r="BK85" s="231"/>
      <c r="BL85" s="231"/>
      <c r="BM85" s="231"/>
      <c r="BN85" s="231"/>
      <c r="BO85" s="231"/>
      <c r="BP85" s="231"/>
      <c r="BQ85" s="228">
        <v>79</v>
      </c>
      <c r="BR85" s="233"/>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0"/>
    </row>
    <row r="86" spans="1:131" ht="26.25" customHeight="1" x14ac:dyDescent="0.15">
      <c r="A86" s="228">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1"/>
      <c r="BF86" s="231"/>
      <c r="BG86" s="231"/>
      <c r="BH86" s="231"/>
      <c r="BI86" s="231"/>
      <c r="BJ86" s="231"/>
      <c r="BK86" s="231"/>
      <c r="BL86" s="231"/>
      <c r="BM86" s="231"/>
      <c r="BN86" s="231"/>
      <c r="BO86" s="231"/>
      <c r="BP86" s="231"/>
      <c r="BQ86" s="228">
        <v>80</v>
      </c>
      <c r="BR86" s="233"/>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0"/>
    </row>
    <row r="87" spans="1:131" ht="26.25" customHeight="1" x14ac:dyDescent="0.15">
      <c r="A87" s="234">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1"/>
      <c r="BF87" s="231"/>
      <c r="BG87" s="231"/>
      <c r="BH87" s="231"/>
      <c r="BI87" s="231"/>
      <c r="BJ87" s="231"/>
      <c r="BK87" s="231"/>
      <c r="BL87" s="231"/>
      <c r="BM87" s="231"/>
      <c r="BN87" s="231"/>
      <c r="BO87" s="231"/>
      <c r="BP87" s="231"/>
      <c r="BQ87" s="228">
        <v>81</v>
      </c>
      <c r="BR87" s="233"/>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0"/>
    </row>
    <row r="88" spans="1:131" ht="26.25" customHeight="1" thickBot="1" x14ac:dyDescent="0.2">
      <c r="A88" s="230" t="s">
        <v>384</v>
      </c>
      <c r="B88" s="802" t="s">
        <v>413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2353</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1"/>
      <c r="BF88" s="231"/>
      <c r="BG88" s="231"/>
      <c r="BH88" s="231"/>
      <c r="BI88" s="231"/>
      <c r="BJ88" s="231"/>
      <c r="BK88" s="231"/>
      <c r="BL88" s="231"/>
      <c r="BM88" s="231"/>
      <c r="BN88" s="231"/>
      <c r="BO88" s="231"/>
      <c r="BP88" s="231"/>
      <c r="BQ88" s="228">
        <v>82</v>
      </c>
      <c r="BR88" s="233"/>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0"/>
    </row>
    <row r="89" spans="1:131" ht="26.25" hidden="1" customHeight="1" x14ac:dyDescent="0.15">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0"/>
    </row>
    <row r="90" spans="1:131" ht="26.25" hidden="1" customHeight="1" x14ac:dyDescent="0.15">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0"/>
    </row>
    <row r="91" spans="1:131" ht="26.25" hidden="1" customHeight="1" x14ac:dyDescent="0.15">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0"/>
    </row>
    <row r="92" spans="1:131" ht="26.25" hidden="1" customHeight="1" x14ac:dyDescent="0.15">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0"/>
    </row>
    <row r="93" spans="1:131" ht="26.25" hidden="1" customHeight="1" x14ac:dyDescent="0.15">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0"/>
    </row>
    <row r="94" spans="1:131" ht="26.25" hidden="1" customHeight="1" x14ac:dyDescent="0.15">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0"/>
    </row>
    <row r="95" spans="1:131" ht="26.25" hidden="1" customHeight="1" x14ac:dyDescent="0.15">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0"/>
    </row>
    <row r="96" spans="1:131" ht="26.25" hidden="1" customHeight="1" x14ac:dyDescent="0.15">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0"/>
    </row>
    <row r="97" spans="1:131" ht="26.25" hidden="1" customHeight="1" x14ac:dyDescent="0.15">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0"/>
    </row>
    <row r="98" spans="1:131" ht="26.25" hidden="1" customHeight="1" x14ac:dyDescent="0.15">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0"/>
    </row>
    <row r="99" spans="1:131" ht="26.25" hidden="1" customHeight="1" x14ac:dyDescent="0.15">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0"/>
    </row>
    <row r="100" spans="1:131" ht="26.25" hidden="1" customHeight="1" x14ac:dyDescent="0.15">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0"/>
    </row>
    <row r="101" spans="1:131" ht="26.25" hidden="1" customHeight="1" x14ac:dyDescent="0.15">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0"/>
    </row>
    <row r="102" spans="1:131" ht="26.25" customHeight="1" thickBot="1" x14ac:dyDescent="0.2">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384</v>
      </c>
      <c r="BR102" s="802" t="s">
        <v>414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37</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0"/>
    </row>
    <row r="103" spans="1:131" ht="26.25" customHeight="1" x14ac:dyDescent="0.15">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928" t="s">
        <v>415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0"/>
    </row>
    <row r="104" spans="1:131" ht="26.25" customHeight="1" x14ac:dyDescent="0.15">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929" t="s">
        <v>416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0"/>
    </row>
    <row r="105" spans="1:131" ht="11.25" customHeight="1" x14ac:dyDescent="0.15">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15">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
      <c r="A107" s="239" t="s">
        <v>417</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418</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15">
      <c r="A108" s="930" t="s">
        <v>419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0" customFormat="1" ht="26.25" customHeight="1" x14ac:dyDescent="0.15">
      <c r="A109" s="925" t="s">
        <v>421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422</v>
      </c>
      <c r="AB109" s="906"/>
      <c r="AC109" s="906"/>
      <c r="AD109" s="906"/>
      <c r="AE109" s="907"/>
      <c r="AF109" s="905" t="s">
        <v>423</v>
      </c>
      <c r="AG109" s="906"/>
      <c r="AH109" s="906"/>
      <c r="AI109" s="906"/>
      <c r="AJ109" s="907"/>
      <c r="AK109" s="905" t="s">
        <v>296</v>
      </c>
      <c r="AL109" s="906"/>
      <c r="AM109" s="906"/>
      <c r="AN109" s="906"/>
      <c r="AO109" s="907"/>
      <c r="AP109" s="905" t="s">
        <v>424</v>
      </c>
      <c r="AQ109" s="906"/>
      <c r="AR109" s="906"/>
      <c r="AS109" s="906"/>
      <c r="AT109" s="908"/>
      <c r="AU109" s="925" t="s">
        <v>421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422</v>
      </c>
      <c r="BR109" s="906"/>
      <c r="BS109" s="906"/>
      <c r="BT109" s="906"/>
      <c r="BU109" s="907"/>
      <c r="BV109" s="905" t="s">
        <v>423</v>
      </c>
      <c r="BW109" s="906"/>
      <c r="BX109" s="906"/>
      <c r="BY109" s="906"/>
      <c r="BZ109" s="907"/>
      <c r="CA109" s="905" t="s">
        <v>296</v>
      </c>
      <c r="CB109" s="906"/>
      <c r="CC109" s="906"/>
      <c r="CD109" s="906"/>
      <c r="CE109" s="907"/>
      <c r="CF109" s="926" t="s">
        <v>424</v>
      </c>
      <c r="CG109" s="926"/>
      <c r="CH109" s="926"/>
      <c r="CI109" s="926"/>
      <c r="CJ109" s="926"/>
      <c r="CK109" s="905" t="s">
        <v>425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422</v>
      </c>
      <c r="DH109" s="906"/>
      <c r="DI109" s="906"/>
      <c r="DJ109" s="906"/>
      <c r="DK109" s="907"/>
      <c r="DL109" s="905" t="s">
        <v>423</v>
      </c>
      <c r="DM109" s="906"/>
      <c r="DN109" s="906"/>
      <c r="DO109" s="906"/>
      <c r="DP109" s="907"/>
      <c r="DQ109" s="905" t="s">
        <v>296</v>
      </c>
      <c r="DR109" s="906"/>
      <c r="DS109" s="906"/>
      <c r="DT109" s="906"/>
      <c r="DU109" s="907"/>
      <c r="DV109" s="905" t="s">
        <v>424</v>
      </c>
      <c r="DW109" s="906"/>
      <c r="DX109" s="906"/>
      <c r="DY109" s="906"/>
      <c r="DZ109" s="908"/>
    </row>
    <row r="110" spans="1:131" s="220" customFormat="1" ht="26.25" customHeight="1" x14ac:dyDescent="0.15">
      <c r="A110" s="909" t="s">
        <v>426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3411083</v>
      </c>
      <c r="AB110" s="913"/>
      <c r="AC110" s="913"/>
      <c r="AD110" s="913"/>
      <c r="AE110" s="914"/>
      <c r="AF110" s="915">
        <v>3475717</v>
      </c>
      <c r="AG110" s="913"/>
      <c r="AH110" s="913"/>
      <c r="AI110" s="913"/>
      <c r="AJ110" s="914"/>
      <c r="AK110" s="915">
        <v>3409212</v>
      </c>
      <c r="AL110" s="913"/>
      <c r="AM110" s="913"/>
      <c r="AN110" s="913"/>
      <c r="AO110" s="914"/>
      <c r="AP110" s="916">
        <v>18.100000000000001</v>
      </c>
      <c r="AQ110" s="917"/>
      <c r="AR110" s="917"/>
      <c r="AS110" s="917"/>
      <c r="AT110" s="918"/>
      <c r="AU110" s="919" t="s">
        <v>69</v>
      </c>
      <c r="AV110" s="920"/>
      <c r="AW110" s="920"/>
      <c r="AX110" s="920"/>
      <c r="AY110" s="920"/>
      <c r="AZ110" s="942" t="s">
        <v>427</v>
      </c>
      <c r="BA110" s="910"/>
      <c r="BB110" s="910"/>
      <c r="BC110" s="910"/>
      <c r="BD110" s="910"/>
      <c r="BE110" s="910"/>
      <c r="BF110" s="910"/>
      <c r="BG110" s="910"/>
      <c r="BH110" s="910"/>
      <c r="BI110" s="910"/>
      <c r="BJ110" s="910"/>
      <c r="BK110" s="910"/>
      <c r="BL110" s="910"/>
      <c r="BM110" s="910"/>
      <c r="BN110" s="910"/>
      <c r="BO110" s="910"/>
      <c r="BP110" s="911"/>
      <c r="BQ110" s="943">
        <v>32121609</v>
      </c>
      <c r="BR110" s="944"/>
      <c r="BS110" s="944"/>
      <c r="BT110" s="944"/>
      <c r="BU110" s="944"/>
      <c r="BV110" s="944">
        <v>30763252</v>
      </c>
      <c r="BW110" s="944"/>
      <c r="BX110" s="944"/>
      <c r="BY110" s="944"/>
      <c r="BZ110" s="944"/>
      <c r="CA110" s="944">
        <v>30308915</v>
      </c>
      <c r="CB110" s="944"/>
      <c r="CC110" s="944"/>
      <c r="CD110" s="944"/>
      <c r="CE110" s="944"/>
      <c r="CF110" s="957">
        <v>161.19999999999999</v>
      </c>
      <c r="CG110" s="958"/>
      <c r="CH110" s="958"/>
      <c r="CI110" s="958"/>
      <c r="CJ110" s="958"/>
      <c r="CK110" s="959" t="s">
        <v>428</v>
      </c>
      <c r="CL110" s="960"/>
      <c r="CM110" s="942" t="s">
        <v>429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2311300</v>
      </c>
      <c r="DH110" s="944"/>
      <c r="DI110" s="944"/>
      <c r="DJ110" s="944"/>
      <c r="DK110" s="944"/>
      <c r="DL110" s="944">
        <v>2080171</v>
      </c>
      <c r="DM110" s="944"/>
      <c r="DN110" s="944"/>
      <c r="DO110" s="944"/>
      <c r="DP110" s="944"/>
      <c r="DQ110" s="944">
        <v>1849035</v>
      </c>
      <c r="DR110" s="944"/>
      <c r="DS110" s="944"/>
      <c r="DT110" s="944"/>
      <c r="DU110" s="944"/>
      <c r="DV110" s="945">
        <v>9.8000000000000007</v>
      </c>
      <c r="DW110" s="945"/>
      <c r="DX110" s="945"/>
      <c r="DY110" s="945"/>
      <c r="DZ110" s="946"/>
    </row>
    <row r="111" spans="1:131" s="220" customFormat="1" ht="26.25" customHeight="1" x14ac:dyDescent="0.15">
      <c r="A111" s="947" t="s">
        <v>430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431</v>
      </c>
      <c r="BA111" s="936"/>
      <c r="BB111" s="936"/>
      <c r="BC111" s="936"/>
      <c r="BD111" s="936"/>
      <c r="BE111" s="936"/>
      <c r="BF111" s="936"/>
      <c r="BG111" s="936"/>
      <c r="BH111" s="936"/>
      <c r="BI111" s="936"/>
      <c r="BJ111" s="936"/>
      <c r="BK111" s="936"/>
      <c r="BL111" s="936"/>
      <c r="BM111" s="936"/>
      <c r="BN111" s="936"/>
      <c r="BO111" s="936"/>
      <c r="BP111" s="937"/>
      <c r="BQ111" s="938">
        <v>2325080</v>
      </c>
      <c r="BR111" s="939"/>
      <c r="BS111" s="939"/>
      <c r="BT111" s="939"/>
      <c r="BU111" s="939"/>
      <c r="BV111" s="939">
        <v>2087058</v>
      </c>
      <c r="BW111" s="939"/>
      <c r="BX111" s="939"/>
      <c r="BY111" s="939"/>
      <c r="BZ111" s="939"/>
      <c r="CA111" s="939">
        <v>1849035</v>
      </c>
      <c r="CB111" s="939"/>
      <c r="CC111" s="939"/>
      <c r="CD111" s="939"/>
      <c r="CE111" s="939"/>
      <c r="CF111" s="933">
        <v>9.8000000000000007</v>
      </c>
      <c r="CG111" s="934"/>
      <c r="CH111" s="934"/>
      <c r="CI111" s="934"/>
      <c r="CJ111" s="934"/>
      <c r="CK111" s="961"/>
      <c r="CL111" s="962"/>
      <c r="CM111" s="935" t="s">
        <v>432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0" customFormat="1" ht="26.25" customHeight="1" x14ac:dyDescent="0.15">
      <c r="A112" s="965" t="s">
        <v>433</v>
      </c>
      <c r="B112" s="966"/>
      <c r="C112" s="936" t="s">
        <v>434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435</v>
      </c>
      <c r="BA112" s="936"/>
      <c r="BB112" s="936"/>
      <c r="BC112" s="936"/>
      <c r="BD112" s="936"/>
      <c r="BE112" s="936"/>
      <c r="BF112" s="936"/>
      <c r="BG112" s="936"/>
      <c r="BH112" s="936"/>
      <c r="BI112" s="936"/>
      <c r="BJ112" s="936"/>
      <c r="BK112" s="936"/>
      <c r="BL112" s="936"/>
      <c r="BM112" s="936"/>
      <c r="BN112" s="936"/>
      <c r="BO112" s="936"/>
      <c r="BP112" s="937"/>
      <c r="BQ112" s="938">
        <v>20800963</v>
      </c>
      <c r="BR112" s="939"/>
      <c r="BS112" s="939"/>
      <c r="BT112" s="939"/>
      <c r="BU112" s="939"/>
      <c r="BV112" s="939">
        <v>20053569</v>
      </c>
      <c r="BW112" s="939"/>
      <c r="BX112" s="939"/>
      <c r="BY112" s="939"/>
      <c r="BZ112" s="939"/>
      <c r="CA112" s="939">
        <v>20257773</v>
      </c>
      <c r="CB112" s="939"/>
      <c r="CC112" s="939"/>
      <c r="CD112" s="939"/>
      <c r="CE112" s="939"/>
      <c r="CF112" s="933">
        <v>107.8</v>
      </c>
      <c r="CG112" s="934"/>
      <c r="CH112" s="934"/>
      <c r="CI112" s="934"/>
      <c r="CJ112" s="934"/>
      <c r="CK112" s="961"/>
      <c r="CL112" s="962"/>
      <c r="CM112" s="935" t="s">
        <v>436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0" customFormat="1" ht="26.25" customHeight="1" x14ac:dyDescent="0.15">
      <c r="A113" s="967"/>
      <c r="B113" s="968"/>
      <c r="C113" s="936" t="s">
        <v>437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1460995</v>
      </c>
      <c r="AB113" s="951"/>
      <c r="AC113" s="951"/>
      <c r="AD113" s="951"/>
      <c r="AE113" s="952"/>
      <c r="AF113" s="953">
        <v>1528767</v>
      </c>
      <c r="AG113" s="951"/>
      <c r="AH113" s="951"/>
      <c r="AI113" s="951"/>
      <c r="AJ113" s="952"/>
      <c r="AK113" s="953">
        <v>1524987</v>
      </c>
      <c r="AL113" s="951"/>
      <c r="AM113" s="951"/>
      <c r="AN113" s="951"/>
      <c r="AO113" s="952"/>
      <c r="AP113" s="954">
        <v>8.1</v>
      </c>
      <c r="AQ113" s="955"/>
      <c r="AR113" s="955"/>
      <c r="AS113" s="955"/>
      <c r="AT113" s="956"/>
      <c r="AU113" s="921"/>
      <c r="AV113" s="922"/>
      <c r="AW113" s="922"/>
      <c r="AX113" s="922"/>
      <c r="AY113" s="922"/>
      <c r="AZ113" s="935" t="s">
        <v>438</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0" customFormat="1" ht="26.25" customHeight="1" x14ac:dyDescent="0.15">
      <c r="A114" s="967"/>
      <c r="B114" s="968"/>
      <c r="C114" s="936" t="s">
        <v>440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441</v>
      </c>
      <c r="BA114" s="936"/>
      <c r="BB114" s="936"/>
      <c r="BC114" s="936"/>
      <c r="BD114" s="936"/>
      <c r="BE114" s="936"/>
      <c r="BF114" s="936"/>
      <c r="BG114" s="936"/>
      <c r="BH114" s="936"/>
      <c r="BI114" s="936"/>
      <c r="BJ114" s="936"/>
      <c r="BK114" s="936"/>
      <c r="BL114" s="936"/>
      <c r="BM114" s="936"/>
      <c r="BN114" s="936"/>
      <c r="BO114" s="936"/>
      <c r="BP114" s="937"/>
      <c r="BQ114" s="938">
        <v>5838433</v>
      </c>
      <c r="BR114" s="939"/>
      <c r="BS114" s="939"/>
      <c r="BT114" s="939"/>
      <c r="BU114" s="939"/>
      <c r="BV114" s="939">
        <v>6130439</v>
      </c>
      <c r="BW114" s="939"/>
      <c r="BX114" s="939"/>
      <c r="BY114" s="939"/>
      <c r="BZ114" s="939"/>
      <c r="CA114" s="939">
        <v>6414414</v>
      </c>
      <c r="CB114" s="939"/>
      <c r="CC114" s="939"/>
      <c r="CD114" s="939"/>
      <c r="CE114" s="939"/>
      <c r="CF114" s="933">
        <v>34.1</v>
      </c>
      <c r="CG114" s="934"/>
      <c r="CH114" s="934"/>
      <c r="CI114" s="934"/>
      <c r="CJ114" s="934"/>
      <c r="CK114" s="961"/>
      <c r="CL114" s="962"/>
      <c r="CM114" s="935" t="s">
        <v>442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0" customFormat="1" ht="26.25" customHeight="1" x14ac:dyDescent="0.15">
      <c r="A115" s="967"/>
      <c r="B115" s="968"/>
      <c r="C115" s="936" t="s">
        <v>443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6903</v>
      </c>
      <c r="AB115" s="951"/>
      <c r="AC115" s="951"/>
      <c r="AD115" s="951"/>
      <c r="AE115" s="952"/>
      <c r="AF115" s="953">
        <v>238025</v>
      </c>
      <c r="AG115" s="951"/>
      <c r="AH115" s="951"/>
      <c r="AI115" s="951"/>
      <c r="AJ115" s="952"/>
      <c r="AK115" s="953">
        <v>238018</v>
      </c>
      <c r="AL115" s="951"/>
      <c r="AM115" s="951"/>
      <c r="AN115" s="951"/>
      <c r="AO115" s="952"/>
      <c r="AP115" s="954">
        <v>1.3</v>
      </c>
      <c r="AQ115" s="955"/>
      <c r="AR115" s="955"/>
      <c r="AS115" s="955"/>
      <c r="AT115" s="956"/>
      <c r="AU115" s="921"/>
      <c r="AV115" s="922"/>
      <c r="AW115" s="922"/>
      <c r="AX115" s="922"/>
      <c r="AY115" s="922"/>
      <c r="AZ115" s="935" t="s">
        <v>444</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445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0" customFormat="1" ht="26.25" customHeight="1" x14ac:dyDescent="0.15">
      <c r="A116" s="969"/>
      <c r="B116" s="970"/>
      <c r="C116" s="978" t="s">
        <v>446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447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13780</v>
      </c>
      <c r="DH116" s="972"/>
      <c r="DI116" s="972"/>
      <c r="DJ116" s="972"/>
      <c r="DK116" s="973"/>
      <c r="DL116" s="974">
        <v>6887</v>
      </c>
      <c r="DM116" s="972"/>
      <c r="DN116" s="972"/>
      <c r="DO116" s="972"/>
      <c r="DP116" s="973"/>
      <c r="DQ116" s="974" t="s">
        <v>122</v>
      </c>
      <c r="DR116" s="972"/>
      <c r="DS116" s="972"/>
      <c r="DT116" s="972"/>
      <c r="DU116" s="973"/>
      <c r="DV116" s="975" t="s">
        <v>122</v>
      </c>
      <c r="DW116" s="976"/>
      <c r="DX116" s="976"/>
      <c r="DY116" s="976"/>
      <c r="DZ116" s="977"/>
    </row>
    <row r="117" spans="1:130" s="220" customFormat="1" ht="26.25" customHeight="1" x14ac:dyDescent="0.15">
      <c r="A117" s="925" t="s">
        <v>179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449</v>
      </c>
      <c r="Z117" s="907"/>
      <c r="AA117" s="991">
        <v>4878981</v>
      </c>
      <c r="AB117" s="992"/>
      <c r="AC117" s="992"/>
      <c r="AD117" s="992"/>
      <c r="AE117" s="993"/>
      <c r="AF117" s="994">
        <v>5242509</v>
      </c>
      <c r="AG117" s="992"/>
      <c r="AH117" s="992"/>
      <c r="AI117" s="992"/>
      <c r="AJ117" s="993"/>
      <c r="AK117" s="994">
        <v>5172217</v>
      </c>
      <c r="AL117" s="992"/>
      <c r="AM117" s="992"/>
      <c r="AN117" s="992"/>
      <c r="AO117" s="993"/>
      <c r="AP117" s="995"/>
      <c r="AQ117" s="996"/>
      <c r="AR117" s="996"/>
      <c r="AS117" s="996"/>
      <c r="AT117" s="997"/>
      <c r="AU117" s="921"/>
      <c r="AV117" s="922"/>
      <c r="AW117" s="922"/>
      <c r="AX117" s="922"/>
      <c r="AY117" s="922"/>
      <c r="AZ117" s="987" t="s">
        <v>450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451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0" customFormat="1" ht="26.25" customHeight="1" x14ac:dyDescent="0.15">
      <c r="A118" s="925" t="s">
        <v>425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422</v>
      </c>
      <c r="AB118" s="906"/>
      <c r="AC118" s="906"/>
      <c r="AD118" s="906"/>
      <c r="AE118" s="907"/>
      <c r="AF118" s="905" t="s">
        <v>423</v>
      </c>
      <c r="AG118" s="906"/>
      <c r="AH118" s="906"/>
      <c r="AI118" s="906"/>
      <c r="AJ118" s="907"/>
      <c r="AK118" s="905" t="s">
        <v>296</v>
      </c>
      <c r="AL118" s="906"/>
      <c r="AM118" s="906"/>
      <c r="AN118" s="906"/>
      <c r="AO118" s="907"/>
      <c r="AP118" s="983" t="s">
        <v>424</v>
      </c>
      <c r="AQ118" s="984"/>
      <c r="AR118" s="984"/>
      <c r="AS118" s="984"/>
      <c r="AT118" s="985"/>
      <c r="AU118" s="921"/>
      <c r="AV118" s="922"/>
      <c r="AW118" s="922"/>
      <c r="AX118" s="922"/>
      <c r="AY118" s="922"/>
      <c r="AZ118" s="986" t="s">
        <v>452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453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0" customFormat="1" ht="26.25" customHeight="1" x14ac:dyDescent="0.15">
      <c r="A119" s="1069" t="s">
        <v>428</v>
      </c>
      <c r="B119" s="960"/>
      <c r="C119" s="942" t="s">
        <v>429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v>231129</v>
      </c>
      <c r="AG119" s="913"/>
      <c r="AH119" s="913"/>
      <c r="AI119" s="913"/>
      <c r="AJ119" s="914"/>
      <c r="AK119" s="915">
        <v>231129</v>
      </c>
      <c r="AL119" s="913"/>
      <c r="AM119" s="913"/>
      <c r="AN119" s="913"/>
      <c r="AO119" s="914"/>
      <c r="AP119" s="916">
        <v>1.2</v>
      </c>
      <c r="AQ119" s="917"/>
      <c r="AR119" s="917"/>
      <c r="AS119" s="917"/>
      <c r="AT119" s="918"/>
      <c r="AU119" s="923"/>
      <c r="AV119" s="924"/>
      <c r="AW119" s="924"/>
      <c r="AX119" s="924"/>
      <c r="AY119" s="924"/>
      <c r="AZ119" s="241" t="s">
        <v>179</v>
      </c>
      <c r="BA119" s="241"/>
      <c r="BB119" s="241"/>
      <c r="BC119" s="241"/>
      <c r="BD119" s="241"/>
      <c r="BE119" s="241"/>
      <c r="BF119" s="241"/>
      <c r="BG119" s="241"/>
      <c r="BH119" s="241"/>
      <c r="BI119" s="241"/>
      <c r="BJ119" s="241"/>
      <c r="BK119" s="241"/>
      <c r="BL119" s="241"/>
      <c r="BM119" s="241"/>
      <c r="BN119" s="241"/>
      <c r="BO119" s="990" t="s">
        <v>454</v>
      </c>
      <c r="BP119" s="1018"/>
      <c r="BQ119" s="1012">
        <v>61086085</v>
      </c>
      <c r="BR119" s="1013"/>
      <c r="BS119" s="1013"/>
      <c r="BT119" s="1013"/>
      <c r="BU119" s="1013"/>
      <c r="BV119" s="1013">
        <v>59034318</v>
      </c>
      <c r="BW119" s="1013"/>
      <c r="BX119" s="1013"/>
      <c r="BY119" s="1013"/>
      <c r="BZ119" s="1013"/>
      <c r="CA119" s="1013">
        <v>58830137</v>
      </c>
      <c r="CB119" s="1013"/>
      <c r="CC119" s="1013"/>
      <c r="CD119" s="1013"/>
      <c r="CE119" s="1013"/>
      <c r="CF119" s="1014"/>
      <c r="CG119" s="1015"/>
      <c r="CH119" s="1015"/>
      <c r="CI119" s="1015"/>
      <c r="CJ119" s="1016"/>
      <c r="CK119" s="963"/>
      <c r="CL119" s="964"/>
      <c r="CM119" s="986" t="s">
        <v>455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0" customFormat="1" ht="26.25" customHeight="1" x14ac:dyDescent="0.15">
      <c r="A120" s="1070"/>
      <c r="B120" s="962"/>
      <c r="C120" s="935" t="s">
        <v>432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456</v>
      </c>
      <c r="AV120" s="1005"/>
      <c r="AW120" s="1005"/>
      <c r="AX120" s="1005"/>
      <c r="AY120" s="1006"/>
      <c r="AZ120" s="942" t="s">
        <v>457</v>
      </c>
      <c r="BA120" s="910"/>
      <c r="BB120" s="910"/>
      <c r="BC120" s="910"/>
      <c r="BD120" s="910"/>
      <c r="BE120" s="910"/>
      <c r="BF120" s="910"/>
      <c r="BG120" s="910"/>
      <c r="BH120" s="910"/>
      <c r="BI120" s="910"/>
      <c r="BJ120" s="910"/>
      <c r="BK120" s="910"/>
      <c r="BL120" s="910"/>
      <c r="BM120" s="910"/>
      <c r="BN120" s="910"/>
      <c r="BO120" s="910"/>
      <c r="BP120" s="911"/>
      <c r="BQ120" s="943">
        <v>7206341</v>
      </c>
      <c r="BR120" s="944"/>
      <c r="BS120" s="944"/>
      <c r="BT120" s="944"/>
      <c r="BU120" s="944"/>
      <c r="BV120" s="944">
        <v>6579708</v>
      </c>
      <c r="BW120" s="944"/>
      <c r="BX120" s="944"/>
      <c r="BY120" s="944"/>
      <c r="BZ120" s="944"/>
      <c r="CA120" s="944">
        <v>6658601</v>
      </c>
      <c r="CB120" s="944"/>
      <c r="CC120" s="944"/>
      <c r="CD120" s="944"/>
      <c r="CE120" s="944"/>
      <c r="CF120" s="957">
        <v>35.4</v>
      </c>
      <c r="CG120" s="958"/>
      <c r="CH120" s="958"/>
      <c r="CI120" s="958"/>
      <c r="CJ120" s="958"/>
      <c r="CK120" s="1019" t="s">
        <v>458</v>
      </c>
      <c r="CL120" s="1020"/>
      <c r="CM120" s="1020"/>
      <c r="CN120" s="1020"/>
      <c r="CO120" s="1021"/>
      <c r="CP120" s="1027" t="s">
        <v>403</v>
      </c>
      <c r="CQ120" s="1028"/>
      <c r="CR120" s="1028"/>
      <c r="CS120" s="1028"/>
      <c r="CT120" s="1028"/>
      <c r="CU120" s="1028"/>
      <c r="CV120" s="1028"/>
      <c r="CW120" s="1028"/>
      <c r="CX120" s="1028"/>
      <c r="CY120" s="1028"/>
      <c r="CZ120" s="1028"/>
      <c r="DA120" s="1028"/>
      <c r="DB120" s="1028"/>
      <c r="DC120" s="1028"/>
      <c r="DD120" s="1028"/>
      <c r="DE120" s="1028"/>
      <c r="DF120" s="1029"/>
      <c r="DG120" s="943">
        <v>10893287</v>
      </c>
      <c r="DH120" s="944"/>
      <c r="DI120" s="944"/>
      <c r="DJ120" s="944"/>
      <c r="DK120" s="944"/>
      <c r="DL120" s="944">
        <v>10697772</v>
      </c>
      <c r="DM120" s="944"/>
      <c r="DN120" s="944"/>
      <c r="DO120" s="944"/>
      <c r="DP120" s="944"/>
      <c r="DQ120" s="944">
        <v>11637364</v>
      </c>
      <c r="DR120" s="944"/>
      <c r="DS120" s="944"/>
      <c r="DT120" s="944"/>
      <c r="DU120" s="944"/>
      <c r="DV120" s="945">
        <v>61.9</v>
      </c>
      <c r="DW120" s="945"/>
      <c r="DX120" s="945"/>
      <c r="DY120" s="945"/>
      <c r="DZ120" s="946"/>
    </row>
    <row r="121" spans="1:130" s="220" customFormat="1" ht="26.25" customHeight="1" x14ac:dyDescent="0.15">
      <c r="A121" s="1070"/>
      <c r="B121" s="962"/>
      <c r="C121" s="987" t="s">
        <v>459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460</v>
      </c>
      <c r="BA121" s="936"/>
      <c r="BB121" s="936"/>
      <c r="BC121" s="936"/>
      <c r="BD121" s="936"/>
      <c r="BE121" s="936"/>
      <c r="BF121" s="936"/>
      <c r="BG121" s="936"/>
      <c r="BH121" s="936"/>
      <c r="BI121" s="936"/>
      <c r="BJ121" s="936"/>
      <c r="BK121" s="936"/>
      <c r="BL121" s="936"/>
      <c r="BM121" s="936"/>
      <c r="BN121" s="936"/>
      <c r="BO121" s="936"/>
      <c r="BP121" s="937"/>
      <c r="BQ121" s="938">
        <v>783949</v>
      </c>
      <c r="BR121" s="939"/>
      <c r="BS121" s="939"/>
      <c r="BT121" s="939"/>
      <c r="BU121" s="939"/>
      <c r="BV121" s="939">
        <v>973733</v>
      </c>
      <c r="BW121" s="939"/>
      <c r="BX121" s="939"/>
      <c r="BY121" s="939"/>
      <c r="BZ121" s="939"/>
      <c r="CA121" s="939">
        <v>851140</v>
      </c>
      <c r="CB121" s="939"/>
      <c r="CC121" s="939"/>
      <c r="CD121" s="939"/>
      <c r="CE121" s="939"/>
      <c r="CF121" s="933">
        <v>4.5</v>
      </c>
      <c r="CG121" s="934"/>
      <c r="CH121" s="934"/>
      <c r="CI121" s="934"/>
      <c r="CJ121" s="934"/>
      <c r="CK121" s="1022"/>
      <c r="CL121" s="1023"/>
      <c r="CM121" s="1023"/>
      <c r="CN121" s="1023"/>
      <c r="CO121" s="1024"/>
      <c r="CP121" s="1032" t="s">
        <v>143</v>
      </c>
      <c r="CQ121" s="1033"/>
      <c r="CR121" s="1033"/>
      <c r="CS121" s="1033"/>
      <c r="CT121" s="1033"/>
      <c r="CU121" s="1033"/>
      <c r="CV121" s="1033"/>
      <c r="CW121" s="1033"/>
      <c r="CX121" s="1033"/>
      <c r="CY121" s="1033"/>
      <c r="CZ121" s="1033"/>
      <c r="DA121" s="1033"/>
      <c r="DB121" s="1033"/>
      <c r="DC121" s="1033"/>
      <c r="DD121" s="1033"/>
      <c r="DE121" s="1033"/>
      <c r="DF121" s="1034"/>
      <c r="DG121" s="938">
        <v>4848710</v>
      </c>
      <c r="DH121" s="939"/>
      <c r="DI121" s="939"/>
      <c r="DJ121" s="939"/>
      <c r="DK121" s="939"/>
      <c r="DL121" s="939">
        <v>4425460</v>
      </c>
      <c r="DM121" s="939"/>
      <c r="DN121" s="939"/>
      <c r="DO121" s="939"/>
      <c r="DP121" s="939"/>
      <c r="DQ121" s="939">
        <v>4049836</v>
      </c>
      <c r="DR121" s="939"/>
      <c r="DS121" s="939"/>
      <c r="DT121" s="939"/>
      <c r="DU121" s="939"/>
      <c r="DV121" s="940">
        <v>21.5</v>
      </c>
      <c r="DW121" s="940"/>
      <c r="DX121" s="940"/>
      <c r="DY121" s="940"/>
      <c r="DZ121" s="941"/>
    </row>
    <row r="122" spans="1:130" s="220" customFormat="1" ht="26.25" customHeight="1" x14ac:dyDescent="0.15">
      <c r="A122" s="1070"/>
      <c r="B122" s="962"/>
      <c r="C122" s="935" t="s">
        <v>442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461</v>
      </c>
      <c r="BA122" s="978"/>
      <c r="BB122" s="978"/>
      <c r="BC122" s="978"/>
      <c r="BD122" s="978"/>
      <c r="BE122" s="978"/>
      <c r="BF122" s="978"/>
      <c r="BG122" s="978"/>
      <c r="BH122" s="978"/>
      <c r="BI122" s="978"/>
      <c r="BJ122" s="978"/>
      <c r="BK122" s="978"/>
      <c r="BL122" s="978"/>
      <c r="BM122" s="978"/>
      <c r="BN122" s="978"/>
      <c r="BO122" s="978"/>
      <c r="BP122" s="979"/>
      <c r="BQ122" s="1012">
        <v>37219386</v>
      </c>
      <c r="BR122" s="1013"/>
      <c r="BS122" s="1013"/>
      <c r="BT122" s="1013"/>
      <c r="BU122" s="1013"/>
      <c r="BV122" s="1013">
        <v>36886015</v>
      </c>
      <c r="BW122" s="1013"/>
      <c r="BX122" s="1013"/>
      <c r="BY122" s="1013"/>
      <c r="BZ122" s="1013"/>
      <c r="CA122" s="1013">
        <v>36510158</v>
      </c>
      <c r="CB122" s="1013"/>
      <c r="CC122" s="1013"/>
      <c r="CD122" s="1013"/>
      <c r="CE122" s="1013"/>
      <c r="CF122" s="1030">
        <v>194.2</v>
      </c>
      <c r="CG122" s="1031"/>
      <c r="CH122" s="1031"/>
      <c r="CI122" s="1031"/>
      <c r="CJ122" s="1031"/>
      <c r="CK122" s="1022"/>
      <c r="CL122" s="1023"/>
      <c r="CM122" s="1023"/>
      <c r="CN122" s="1023"/>
      <c r="CO122" s="1024"/>
      <c r="CP122" s="1032" t="s">
        <v>406</v>
      </c>
      <c r="CQ122" s="1033"/>
      <c r="CR122" s="1033"/>
      <c r="CS122" s="1033"/>
      <c r="CT122" s="1033"/>
      <c r="CU122" s="1033"/>
      <c r="CV122" s="1033"/>
      <c r="CW122" s="1033"/>
      <c r="CX122" s="1033"/>
      <c r="CY122" s="1033"/>
      <c r="CZ122" s="1033"/>
      <c r="DA122" s="1033"/>
      <c r="DB122" s="1033"/>
      <c r="DC122" s="1033"/>
      <c r="DD122" s="1033"/>
      <c r="DE122" s="1033"/>
      <c r="DF122" s="1034"/>
      <c r="DG122" s="938">
        <v>2935092</v>
      </c>
      <c r="DH122" s="939"/>
      <c r="DI122" s="939"/>
      <c r="DJ122" s="939"/>
      <c r="DK122" s="939"/>
      <c r="DL122" s="939">
        <v>2790216</v>
      </c>
      <c r="DM122" s="939"/>
      <c r="DN122" s="939"/>
      <c r="DO122" s="939"/>
      <c r="DP122" s="939"/>
      <c r="DQ122" s="939">
        <v>2624453</v>
      </c>
      <c r="DR122" s="939"/>
      <c r="DS122" s="939"/>
      <c r="DT122" s="939"/>
      <c r="DU122" s="939"/>
      <c r="DV122" s="940">
        <v>14</v>
      </c>
      <c r="DW122" s="940"/>
      <c r="DX122" s="940"/>
      <c r="DY122" s="940"/>
      <c r="DZ122" s="941"/>
    </row>
    <row r="123" spans="1:130" s="220" customFormat="1" ht="26.25" customHeight="1" x14ac:dyDescent="0.15">
      <c r="A123" s="1070"/>
      <c r="B123" s="962"/>
      <c r="C123" s="935" t="s">
        <v>448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1" t="s">
        <v>179</v>
      </c>
      <c r="BA123" s="241"/>
      <c r="BB123" s="241"/>
      <c r="BC123" s="241"/>
      <c r="BD123" s="241"/>
      <c r="BE123" s="241"/>
      <c r="BF123" s="241"/>
      <c r="BG123" s="241"/>
      <c r="BH123" s="241"/>
      <c r="BI123" s="241"/>
      <c r="BJ123" s="241"/>
      <c r="BK123" s="241"/>
      <c r="BL123" s="241"/>
      <c r="BM123" s="241"/>
      <c r="BN123" s="241"/>
      <c r="BO123" s="990" t="s">
        <v>462</v>
      </c>
      <c r="BP123" s="1018"/>
      <c r="BQ123" s="1076">
        <v>45209676</v>
      </c>
      <c r="BR123" s="1077"/>
      <c r="BS123" s="1077"/>
      <c r="BT123" s="1077"/>
      <c r="BU123" s="1077"/>
      <c r="BV123" s="1077">
        <v>44439456</v>
      </c>
      <c r="BW123" s="1077"/>
      <c r="BX123" s="1077"/>
      <c r="BY123" s="1077"/>
      <c r="BZ123" s="1077"/>
      <c r="CA123" s="1077">
        <v>44019899</v>
      </c>
      <c r="CB123" s="1077"/>
      <c r="CC123" s="1077"/>
      <c r="CD123" s="1077"/>
      <c r="CE123" s="1077"/>
      <c r="CF123" s="1014"/>
      <c r="CG123" s="1015"/>
      <c r="CH123" s="1015"/>
      <c r="CI123" s="1015"/>
      <c r="CJ123" s="1016"/>
      <c r="CK123" s="1022"/>
      <c r="CL123" s="1023"/>
      <c r="CM123" s="1023"/>
      <c r="CN123" s="1023"/>
      <c r="CO123" s="1024"/>
      <c r="CP123" s="1032" t="s">
        <v>400</v>
      </c>
      <c r="CQ123" s="1033"/>
      <c r="CR123" s="1033"/>
      <c r="CS123" s="1033"/>
      <c r="CT123" s="1033"/>
      <c r="CU123" s="1033"/>
      <c r="CV123" s="1033"/>
      <c r="CW123" s="1033"/>
      <c r="CX123" s="1033"/>
      <c r="CY123" s="1033"/>
      <c r="CZ123" s="1033"/>
      <c r="DA123" s="1033"/>
      <c r="DB123" s="1033"/>
      <c r="DC123" s="1033"/>
      <c r="DD123" s="1033"/>
      <c r="DE123" s="1033"/>
      <c r="DF123" s="1034"/>
      <c r="DG123" s="971">
        <v>1399151</v>
      </c>
      <c r="DH123" s="972"/>
      <c r="DI123" s="972"/>
      <c r="DJ123" s="972"/>
      <c r="DK123" s="973"/>
      <c r="DL123" s="974">
        <v>1358079</v>
      </c>
      <c r="DM123" s="972"/>
      <c r="DN123" s="972"/>
      <c r="DO123" s="972"/>
      <c r="DP123" s="973"/>
      <c r="DQ123" s="974">
        <v>1262877</v>
      </c>
      <c r="DR123" s="972"/>
      <c r="DS123" s="972"/>
      <c r="DT123" s="972"/>
      <c r="DU123" s="973"/>
      <c r="DV123" s="975">
        <v>6.7</v>
      </c>
      <c r="DW123" s="976"/>
      <c r="DX123" s="976"/>
      <c r="DY123" s="976"/>
      <c r="DZ123" s="977"/>
    </row>
    <row r="124" spans="1:130" s="220" customFormat="1" ht="26.25" customHeight="1" thickBot="1" x14ac:dyDescent="0.2">
      <c r="A124" s="1070"/>
      <c r="B124" s="962"/>
      <c r="C124" s="935" t="s">
        <v>451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463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82.2</v>
      </c>
      <c r="BR124" s="1040"/>
      <c r="BS124" s="1040"/>
      <c r="BT124" s="1040"/>
      <c r="BU124" s="1040"/>
      <c r="BV124" s="1040">
        <v>78.3</v>
      </c>
      <c r="BW124" s="1040"/>
      <c r="BX124" s="1040"/>
      <c r="BY124" s="1040"/>
      <c r="BZ124" s="1040"/>
      <c r="CA124" s="1040">
        <v>78.7</v>
      </c>
      <c r="CB124" s="1040"/>
      <c r="CC124" s="1040"/>
      <c r="CD124" s="1040"/>
      <c r="CE124" s="1040"/>
      <c r="CF124" s="1041"/>
      <c r="CG124" s="1042"/>
      <c r="CH124" s="1042"/>
      <c r="CI124" s="1042"/>
      <c r="CJ124" s="1043"/>
      <c r="CK124" s="1025"/>
      <c r="CL124" s="1025"/>
      <c r="CM124" s="1025"/>
      <c r="CN124" s="1025"/>
      <c r="CO124" s="1026"/>
      <c r="CP124" s="1032" t="s">
        <v>464</v>
      </c>
      <c r="CQ124" s="1033"/>
      <c r="CR124" s="1033"/>
      <c r="CS124" s="1033"/>
      <c r="CT124" s="1033"/>
      <c r="CU124" s="1033"/>
      <c r="CV124" s="1033"/>
      <c r="CW124" s="1033"/>
      <c r="CX124" s="1033"/>
      <c r="CY124" s="1033"/>
      <c r="CZ124" s="1033"/>
      <c r="DA124" s="1033"/>
      <c r="DB124" s="1033"/>
      <c r="DC124" s="1033"/>
      <c r="DD124" s="1033"/>
      <c r="DE124" s="1033"/>
      <c r="DF124" s="1034"/>
      <c r="DG124" s="1017">
        <v>724723</v>
      </c>
      <c r="DH124" s="999"/>
      <c r="DI124" s="999"/>
      <c r="DJ124" s="999"/>
      <c r="DK124" s="1000"/>
      <c r="DL124" s="998">
        <v>782042</v>
      </c>
      <c r="DM124" s="999"/>
      <c r="DN124" s="999"/>
      <c r="DO124" s="999"/>
      <c r="DP124" s="1000"/>
      <c r="DQ124" s="998">
        <v>683243</v>
      </c>
      <c r="DR124" s="999"/>
      <c r="DS124" s="999"/>
      <c r="DT124" s="999"/>
      <c r="DU124" s="1000"/>
      <c r="DV124" s="1001">
        <v>3.6</v>
      </c>
      <c r="DW124" s="1002"/>
      <c r="DX124" s="1002"/>
      <c r="DY124" s="1002"/>
      <c r="DZ124" s="1003"/>
    </row>
    <row r="125" spans="1:130" s="220" customFormat="1" ht="26.25" customHeight="1" x14ac:dyDescent="0.15">
      <c r="A125" s="1070"/>
      <c r="B125" s="962"/>
      <c r="C125" s="935" t="s">
        <v>453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1035" t="s">
        <v>465</v>
      </c>
      <c r="CL125" s="1020"/>
      <c r="CM125" s="1020"/>
      <c r="CN125" s="1020"/>
      <c r="CO125" s="1021"/>
      <c r="CP125" s="942" t="s">
        <v>466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0" customFormat="1" ht="26.25" customHeight="1" thickBot="1" x14ac:dyDescent="0.2">
      <c r="A126" s="1070"/>
      <c r="B126" s="962"/>
      <c r="C126" s="935" t="s">
        <v>455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6903</v>
      </c>
      <c r="AB126" s="972"/>
      <c r="AC126" s="972"/>
      <c r="AD126" s="972"/>
      <c r="AE126" s="973"/>
      <c r="AF126" s="974">
        <v>6896</v>
      </c>
      <c r="AG126" s="972"/>
      <c r="AH126" s="972"/>
      <c r="AI126" s="972"/>
      <c r="AJ126" s="973"/>
      <c r="AK126" s="974">
        <v>6889</v>
      </c>
      <c r="AL126" s="972"/>
      <c r="AM126" s="972"/>
      <c r="AN126" s="972"/>
      <c r="AO126" s="973"/>
      <c r="AP126" s="975">
        <v>0</v>
      </c>
      <c r="AQ126" s="976"/>
      <c r="AR126" s="976"/>
      <c r="AS126" s="976"/>
      <c r="AT126" s="977"/>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1036"/>
      <c r="CL126" s="1023"/>
      <c r="CM126" s="1023"/>
      <c r="CN126" s="1023"/>
      <c r="CO126" s="1024"/>
      <c r="CP126" s="935" t="s">
        <v>467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0" customFormat="1" ht="26.25" customHeight="1" x14ac:dyDescent="0.15">
      <c r="A127" s="1071"/>
      <c r="B127" s="964"/>
      <c r="C127" s="986" t="s">
        <v>468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2"/>
      <c r="AV127" s="222"/>
      <c r="AW127" s="222"/>
      <c r="AX127" s="1044" t="s">
        <v>469</v>
      </c>
      <c r="AY127" s="1045"/>
      <c r="AZ127" s="1045"/>
      <c r="BA127" s="1045"/>
      <c r="BB127" s="1045"/>
      <c r="BC127" s="1045"/>
      <c r="BD127" s="1045"/>
      <c r="BE127" s="1046"/>
      <c r="BF127" s="1047" t="s">
        <v>470</v>
      </c>
      <c r="BG127" s="1045"/>
      <c r="BH127" s="1045"/>
      <c r="BI127" s="1045"/>
      <c r="BJ127" s="1045"/>
      <c r="BK127" s="1045"/>
      <c r="BL127" s="1046"/>
      <c r="BM127" s="1047" t="s">
        <v>471</v>
      </c>
      <c r="BN127" s="1045"/>
      <c r="BO127" s="1045"/>
      <c r="BP127" s="1045"/>
      <c r="BQ127" s="1045"/>
      <c r="BR127" s="1045"/>
      <c r="BS127" s="1046"/>
      <c r="BT127" s="1047" t="s">
        <v>472</v>
      </c>
      <c r="BU127" s="1045"/>
      <c r="BV127" s="1045"/>
      <c r="BW127" s="1045"/>
      <c r="BX127" s="1045"/>
      <c r="BY127" s="1045"/>
      <c r="BZ127" s="1068"/>
      <c r="CA127" s="222"/>
      <c r="CB127" s="222"/>
      <c r="CC127" s="222"/>
      <c r="CD127" s="245"/>
      <c r="CE127" s="245"/>
      <c r="CF127" s="245"/>
      <c r="CG127" s="222"/>
      <c r="CH127" s="222"/>
      <c r="CI127" s="222"/>
      <c r="CJ127" s="244"/>
      <c r="CK127" s="1036"/>
      <c r="CL127" s="1023"/>
      <c r="CM127" s="1023"/>
      <c r="CN127" s="1023"/>
      <c r="CO127" s="1024"/>
      <c r="CP127" s="935" t="s">
        <v>473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0" customFormat="1" ht="26.25" customHeight="1" thickBot="1" x14ac:dyDescent="0.2">
      <c r="A128" s="1054" t="s">
        <v>474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475</v>
      </c>
      <c r="X128" s="1056"/>
      <c r="Y128" s="1056"/>
      <c r="Z128" s="1057"/>
      <c r="AA128" s="1058">
        <v>87766</v>
      </c>
      <c r="AB128" s="1059"/>
      <c r="AC128" s="1059"/>
      <c r="AD128" s="1059"/>
      <c r="AE128" s="1060"/>
      <c r="AF128" s="1061">
        <v>71893</v>
      </c>
      <c r="AG128" s="1059"/>
      <c r="AH128" s="1059"/>
      <c r="AI128" s="1059"/>
      <c r="AJ128" s="1060"/>
      <c r="AK128" s="1061">
        <v>85527</v>
      </c>
      <c r="AL128" s="1059"/>
      <c r="AM128" s="1059"/>
      <c r="AN128" s="1059"/>
      <c r="AO128" s="1060"/>
      <c r="AP128" s="1062"/>
      <c r="AQ128" s="1063"/>
      <c r="AR128" s="1063"/>
      <c r="AS128" s="1063"/>
      <c r="AT128" s="1064"/>
      <c r="AU128" s="222"/>
      <c r="AV128" s="222"/>
      <c r="AW128" s="222"/>
      <c r="AX128" s="909" t="s">
        <v>476</v>
      </c>
      <c r="AY128" s="910"/>
      <c r="AZ128" s="910"/>
      <c r="BA128" s="910"/>
      <c r="BB128" s="910"/>
      <c r="BC128" s="910"/>
      <c r="BD128" s="910"/>
      <c r="BE128" s="911"/>
      <c r="BF128" s="1065" t="s">
        <v>122</v>
      </c>
      <c r="BG128" s="1066"/>
      <c r="BH128" s="1066"/>
      <c r="BI128" s="1066"/>
      <c r="BJ128" s="1066"/>
      <c r="BK128" s="1066"/>
      <c r="BL128" s="1067"/>
      <c r="BM128" s="1065">
        <v>12.31</v>
      </c>
      <c r="BN128" s="1066"/>
      <c r="BO128" s="1066"/>
      <c r="BP128" s="1066"/>
      <c r="BQ128" s="1066"/>
      <c r="BR128" s="1066"/>
      <c r="BS128" s="1067"/>
      <c r="BT128" s="1065">
        <v>20</v>
      </c>
      <c r="BU128" s="1066"/>
      <c r="BV128" s="1066"/>
      <c r="BW128" s="1066"/>
      <c r="BX128" s="1066"/>
      <c r="BY128" s="1066"/>
      <c r="BZ128" s="1089"/>
      <c r="CA128" s="245"/>
      <c r="CB128" s="245"/>
      <c r="CC128" s="245"/>
      <c r="CD128" s="245"/>
      <c r="CE128" s="245"/>
      <c r="CF128" s="245"/>
      <c r="CG128" s="222"/>
      <c r="CH128" s="222"/>
      <c r="CI128" s="222"/>
      <c r="CJ128" s="244"/>
      <c r="CK128" s="1037"/>
      <c r="CL128" s="1038"/>
      <c r="CM128" s="1038"/>
      <c r="CN128" s="1038"/>
      <c r="CO128" s="1039"/>
      <c r="CP128" s="1048" t="s">
        <v>477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0"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478</v>
      </c>
      <c r="X129" s="1084"/>
      <c r="Y129" s="1084"/>
      <c r="Z129" s="1085"/>
      <c r="AA129" s="971">
        <v>22505831</v>
      </c>
      <c r="AB129" s="972"/>
      <c r="AC129" s="972"/>
      <c r="AD129" s="972"/>
      <c r="AE129" s="973"/>
      <c r="AF129" s="974">
        <v>21837166</v>
      </c>
      <c r="AG129" s="972"/>
      <c r="AH129" s="972"/>
      <c r="AI129" s="972"/>
      <c r="AJ129" s="973"/>
      <c r="AK129" s="974">
        <v>22048909</v>
      </c>
      <c r="AL129" s="972"/>
      <c r="AM129" s="972"/>
      <c r="AN129" s="972"/>
      <c r="AO129" s="973"/>
      <c r="AP129" s="1086"/>
      <c r="AQ129" s="1087"/>
      <c r="AR129" s="1087"/>
      <c r="AS129" s="1087"/>
      <c r="AT129" s="1088"/>
      <c r="AU129" s="223"/>
      <c r="AV129" s="223"/>
      <c r="AW129" s="223"/>
      <c r="AX129" s="1078" t="s">
        <v>479</v>
      </c>
      <c r="AY129" s="936"/>
      <c r="AZ129" s="936"/>
      <c r="BA129" s="936"/>
      <c r="BB129" s="936"/>
      <c r="BC129" s="936"/>
      <c r="BD129" s="936"/>
      <c r="BE129" s="937"/>
      <c r="BF129" s="1079" t="s">
        <v>122</v>
      </c>
      <c r="BG129" s="1080"/>
      <c r="BH129" s="1080"/>
      <c r="BI129" s="1080"/>
      <c r="BJ129" s="1080"/>
      <c r="BK129" s="1080"/>
      <c r="BL129" s="1081"/>
      <c r="BM129" s="1079">
        <v>17.309999999999999</v>
      </c>
      <c r="BN129" s="1080"/>
      <c r="BO129" s="1080"/>
      <c r="BP129" s="1080"/>
      <c r="BQ129" s="1080"/>
      <c r="BR129" s="1080"/>
      <c r="BS129" s="1081"/>
      <c r="BT129" s="1079">
        <v>30</v>
      </c>
      <c r="BU129" s="1080"/>
      <c r="BV129" s="1080"/>
      <c r="BW129" s="1080"/>
      <c r="BX129" s="1080"/>
      <c r="BY129" s="1080"/>
      <c r="BZ129" s="1082"/>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15">
      <c r="A130" s="947" t="s">
        <v>480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481</v>
      </c>
      <c r="X130" s="1084"/>
      <c r="Y130" s="1084"/>
      <c r="Z130" s="1085"/>
      <c r="AA130" s="971">
        <v>3208144</v>
      </c>
      <c r="AB130" s="972"/>
      <c r="AC130" s="972"/>
      <c r="AD130" s="972"/>
      <c r="AE130" s="973"/>
      <c r="AF130" s="974">
        <v>3211024</v>
      </c>
      <c r="AG130" s="972"/>
      <c r="AH130" s="972"/>
      <c r="AI130" s="972"/>
      <c r="AJ130" s="973"/>
      <c r="AK130" s="974">
        <v>3248903</v>
      </c>
      <c r="AL130" s="972"/>
      <c r="AM130" s="972"/>
      <c r="AN130" s="972"/>
      <c r="AO130" s="973"/>
      <c r="AP130" s="1086"/>
      <c r="AQ130" s="1087"/>
      <c r="AR130" s="1087"/>
      <c r="AS130" s="1087"/>
      <c r="AT130" s="1088"/>
      <c r="AU130" s="223"/>
      <c r="AV130" s="223"/>
      <c r="AW130" s="223"/>
      <c r="AX130" s="1078" t="s">
        <v>482</v>
      </c>
      <c r="AY130" s="936"/>
      <c r="AZ130" s="936"/>
      <c r="BA130" s="936"/>
      <c r="BB130" s="936"/>
      <c r="BC130" s="936"/>
      <c r="BD130" s="936"/>
      <c r="BE130" s="937"/>
      <c r="BF130" s="1114">
        <v>9.4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483</v>
      </c>
      <c r="X131" s="1121"/>
      <c r="Y131" s="1121"/>
      <c r="Z131" s="1122"/>
      <c r="AA131" s="1017">
        <v>19297687</v>
      </c>
      <c r="AB131" s="999"/>
      <c r="AC131" s="999"/>
      <c r="AD131" s="999"/>
      <c r="AE131" s="1000"/>
      <c r="AF131" s="998">
        <v>18626142</v>
      </c>
      <c r="AG131" s="999"/>
      <c r="AH131" s="999"/>
      <c r="AI131" s="999"/>
      <c r="AJ131" s="1000"/>
      <c r="AK131" s="998">
        <v>18800006</v>
      </c>
      <c r="AL131" s="999"/>
      <c r="AM131" s="999"/>
      <c r="AN131" s="999"/>
      <c r="AO131" s="1000"/>
      <c r="AP131" s="1123"/>
      <c r="AQ131" s="1124"/>
      <c r="AR131" s="1124"/>
      <c r="AS131" s="1124"/>
      <c r="AT131" s="1125"/>
      <c r="AU131" s="223"/>
      <c r="AV131" s="223"/>
      <c r="AW131" s="223"/>
      <c r="AX131" s="1096" t="s">
        <v>484</v>
      </c>
      <c r="AY131" s="739"/>
      <c r="AZ131" s="739"/>
      <c r="BA131" s="739"/>
      <c r="BB131" s="739"/>
      <c r="BC131" s="739"/>
      <c r="BD131" s="739"/>
      <c r="BE131" s="1049"/>
      <c r="BF131" s="1097">
        <v>78.7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15">
      <c r="A132" s="1103" t="s">
        <v>485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486</v>
      </c>
      <c r="W132" s="1107"/>
      <c r="X132" s="1107"/>
      <c r="Y132" s="1107"/>
      <c r="Z132" s="1108"/>
      <c r="AA132" s="1109">
        <v>8.2034235500000001</v>
      </c>
      <c r="AB132" s="1110"/>
      <c r="AC132" s="1110"/>
      <c r="AD132" s="1110"/>
      <c r="AE132" s="1111"/>
      <c r="AF132" s="1112">
        <v>10.52065425</v>
      </c>
      <c r="AG132" s="1110"/>
      <c r="AH132" s="1110"/>
      <c r="AI132" s="1110"/>
      <c r="AJ132" s="1111"/>
      <c r="AK132" s="1112">
        <v>9.7754596459999998</v>
      </c>
      <c r="AL132" s="1110"/>
      <c r="AM132" s="1110"/>
      <c r="AN132" s="1110"/>
      <c r="AO132" s="1111"/>
      <c r="AP132" s="1014"/>
      <c r="AQ132" s="1015"/>
      <c r="AR132" s="1015"/>
      <c r="AS132" s="1015"/>
      <c r="AT132" s="1113"/>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487</v>
      </c>
      <c r="W133" s="1090"/>
      <c r="X133" s="1090"/>
      <c r="Y133" s="1090"/>
      <c r="Z133" s="1091"/>
      <c r="AA133" s="1092">
        <v>8.1999999999999993</v>
      </c>
      <c r="AB133" s="1093"/>
      <c r="AC133" s="1093"/>
      <c r="AD133" s="1093"/>
      <c r="AE133" s="1094"/>
      <c r="AF133" s="1092">
        <v>8.8000000000000007</v>
      </c>
      <c r="AG133" s="1093"/>
      <c r="AH133" s="1093"/>
      <c r="AI133" s="1093"/>
      <c r="AJ133" s="1094"/>
      <c r="AK133" s="1092">
        <v>9.4</v>
      </c>
      <c r="AL133" s="1093"/>
      <c r="AM133" s="1093"/>
      <c r="AN133" s="1093"/>
      <c r="AO133" s="1094"/>
      <c r="AP133" s="1041"/>
      <c r="AQ133" s="1042"/>
      <c r="AR133" s="1042"/>
      <c r="AS133" s="1042"/>
      <c r="AT133" s="1095"/>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15">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25" hidden="1" x14ac:dyDescent="0.15">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bbQ3txBVC9nwoSzG2baT6uuxzfj28XVtJTsxEX4AGXaYMrimVcJrc0ymAi+bCtUjKpGcOUCIo6KF1AN60Z3K8Q==" saltValue="B7UOeMNID/3AuyuW2Sru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0" customWidth="1"/>
    <col min="121" max="121" width="0" style="249" hidden="1" customWidth="1"/>
    <col min="122" max="16384" width="9" style="249" hidden="1"/>
  </cols>
  <sheetData>
    <row r="1" spans="1:120"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9"/>
    </row>
    <row r="17" spans="119:120" x14ac:dyDescent="0.15">
      <c r="DP17" s="249"/>
    </row>
    <row r="18" spans="119:120" x14ac:dyDescent="0.15"/>
    <row r="19" spans="119:120" x14ac:dyDescent="0.15"/>
    <row r="20" spans="119:120" x14ac:dyDescent="0.15">
      <c r="DO20" s="249"/>
      <c r="DP20" s="249"/>
    </row>
    <row r="21" spans="119:120" x14ac:dyDescent="0.15">
      <c r="DP21" s="249"/>
    </row>
    <row r="22" spans="119:120" x14ac:dyDescent="0.15"/>
    <row r="23" spans="119:120" x14ac:dyDescent="0.15">
      <c r="DO23" s="249"/>
      <c r="DP23" s="249"/>
    </row>
    <row r="24" spans="119:120" x14ac:dyDescent="0.15">
      <c r="DP24" s="249"/>
    </row>
    <row r="25" spans="119:120" x14ac:dyDescent="0.15">
      <c r="DP25" s="249"/>
    </row>
    <row r="26" spans="119:120" x14ac:dyDescent="0.15">
      <c r="DO26" s="249"/>
      <c r="DP26" s="249"/>
    </row>
    <row r="27" spans="119:120" x14ac:dyDescent="0.15"/>
    <row r="28" spans="119:120" x14ac:dyDescent="0.15">
      <c r="DO28" s="249"/>
      <c r="DP28" s="249"/>
    </row>
    <row r="29" spans="119:120" x14ac:dyDescent="0.15">
      <c r="DP29" s="249"/>
    </row>
    <row r="30" spans="119:120" x14ac:dyDescent="0.15"/>
    <row r="31" spans="119:120" x14ac:dyDescent="0.15">
      <c r="DO31" s="249"/>
      <c r="DP31" s="249"/>
    </row>
    <row r="32" spans="119:120" x14ac:dyDescent="0.15"/>
    <row r="33" spans="98:120" x14ac:dyDescent="0.15">
      <c r="DO33" s="249"/>
      <c r="DP33" s="249"/>
    </row>
    <row r="34" spans="98:120" x14ac:dyDescent="0.15">
      <c r="DM34" s="249"/>
    </row>
    <row r="35" spans="98:120" x14ac:dyDescent="0.15">
      <c r="CT35" s="249"/>
      <c r="CU35" s="249"/>
      <c r="CV35" s="249"/>
      <c r="CY35" s="249"/>
      <c r="CZ35" s="249"/>
      <c r="DA35" s="249"/>
      <c r="DD35" s="249"/>
      <c r="DE35" s="249"/>
      <c r="DF35" s="249"/>
      <c r="DI35" s="249"/>
      <c r="DJ35" s="249"/>
      <c r="DK35" s="249"/>
      <c r="DM35" s="249"/>
      <c r="DN35" s="249"/>
      <c r="DO35" s="249"/>
      <c r="DP35" s="249"/>
    </row>
    <row r="36" spans="98:120" x14ac:dyDescent="0.15"/>
    <row r="37" spans="98:120" x14ac:dyDescent="0.15">
      <c r="CW37" s="249"/>
      <c r="DB37" s="249"/>
      <c r="DG37" s="249"/>
      <c r="DL37" s="249"/>
      <c r="DP37" s="249"/>
    </row>
    <row r="38" spans="98:120" x14ac:dyDescent="0.15">
      <c r="CT38" s="249"/>
      <c r="CU38" s="249"/>
      <c r="CV38" s="249"/>
      <c r="CW38" s="249"/>
      <c r="CY38" s="249"/>
      <c r="CZ38" s="249"/>
      <c r="DA38" s="249"/>
      <c r="DB38" s="249"/>
      <c r="DD38" s="249"/>
      <c r="DE38" s="249"/>
      <c r="DF38" s="249"/>
      <c r="DG38" s="249"/>
      <c r="DI38" s="249"/>
      <c r="DJ38" s="249"/>
      <c r="DK38" s="249"/>
      <c r="DL38" s="249"/>
      <c r="DN38" s="249"/>
      <c r="DO38" s="249"/>
      <c r="DP38" s="24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9"/>
      <c r="DO49" s="249"/>
      <c r="DP49" s="24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9"/>
      <c r="CS63" s="249"/>
      <c r="CX63" s="249"/>
      <c r="DC63" s="249"/>
      <c r="DH63" s="249"/>
    </row>
    <row r="64" spans="22:120" x14ac:dyDescent="0.15">
      <c r="V64" s="249"/>
    </row>
    <row r="65" spans="15:120" x14ac:dyDescent="0.15">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x14ac:dyDescent="0.15">
      <c r="Q66" s="249"/>
      <c r="S66" s="249"/>
      <c r="U66" s="249"/>
      <c r="DM66" s="249"/>
    </row>
    <row r="67" spans="15:120" x14ac:dyDescent="0.15">
      <c r="O67" s="249"/>
      <c r="P67" s="249"/>
      <c r="R67" s="249"/>
      <c r="T67" s="249"/>
      <c r="Y67" s="249"/>
      <c r="CT67" s="249"/>
      <c r="CV67" s="249"/>
      <c r="CW67" s="249"/>
      <c r="CY67" s="249"/>
      <c r="DA67" s="249"/>
      <c r="DB67" s="249"/>
      <c r="DD67" s="249"/>
      <c r="DF67" s="249"/>
      <c r="DG67" s="249"/>
      <c r="DI67" s="249"/>
      <c r="DK67" s="249"/>
      <c r="DL67" s="249"/>
      <c r="DN67" s="249"/>
      <c r="DO67" s="249"/>
      <c r="DP67" s="249"/>
    </row>
    <row r="68" spans="15:120" x14ac:dyDescent="0.15"/>
    <row r="69" spans="15:120" x14ac:dyDescent="0.15"/>
    <row r="70" spans="15:120" x14ac:dyDescent="0.15"/>
    <row r="71" spans="15:120" x14ac:dyDescent="0.15"/>
    <row r="72" spans="15:120" x14ac:dyDescent="0.15">
      <c r="DP72" s="249"/>
    </row>
    <row r="73" spans="15:120" x14ac:dyDescent="0.15">
      <c r="DP73" s="24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9"/>
      <c r="CX96" s="249"/>
      <c r="DC96" s="249"/>
      <c r="DH96" s="249"/>
    </row>
    <row r="97" spans="24:120" x14ac:dyDescent="0.15">
      <c r="CS97" s="249"/>
      <c r="CX97" s="249"/>
      <c r="DC97" s="249"/>
      <c r="DH97" s="249"/>
      <c r="DP97" s="250" t="s">
        <v>488</v>
      </c>
    </row>
    <row r="98" spans="24:120" hidden="1" x14ac:dyDescent="0.15">
      <c r="CS98" s="249"/>
      <c r="CX98" s="249"/>
      <c r="DC98" s="249"/>
      <c r="DH98" s="249"/>
    </row>
    <row r="99" spans="24:120" hidden="1" x14ac:dyDescent="0.15">
      <c r="CS99" s="249"/>
      <c r="CX99" s="249"/>
      <c r="DC99" s="249"/>
      <c r="DH99" s="249"/>
    </row>
    <row r="101" spans="24:120" ht="12" hidden="1" customHeight="1" x14ac:dyDescent="0.15">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x14ac:dyDescent="0.15">
      <c r="CU102" s="249"/>
      <c r="CZ102" s="249"/>
      <c r="DE102" s="249"/>
      <c r="DJ102" s="249"/>
      <c r="DM102" s="249"/>
    </row>
    <row r="103" spans="24:120" hidden="1" x14ac:dyDescent="0.15">
      <c r="CT103" s="249"/>
      <c r="CV103" s="249"/>
      <c r="CW103" s="249"/>
      <c r="CY103" s="249"/>
      <c r="DA103" s="249"/>
      <c r="DB103" s="249"/>
      <c r="DD103" s="249"/>
      <c r="DF103" s="249"/>
      <c r="DG103" s="249"/>
      <c r="DI103" s="249"/>
      <c r="DK103" s="249"/>
      <c r="DL103" s="249"/>
      <c r="DM103" s="249"/>
      <c r="DN103" s="249"/>
      <c r="DO103" s="249"/>
      <c r="DP103" s="249"/>
    </row>
    <row r="104" spans="24:120" hidden="1" x14ac:dyDescent="0.15">
      <c r="CV104" s="249"/>
      <c r="CW104" s="249"/>
      <c r="DA104" s="249"/>
      <c r="DB104" s="249"/>
      <c r="DF104" s="249"/>
      <c r="DG104" s="249"/>
      <c r="DK104" s="249"/>
      <c r="DL104" s="249"/>
      <c r="DN104" s="249"/>
      <c r="DO104" s="249"/>
      <c r="DP104" s="249"/>
    </row>
    <row r="105" spans="24:120" ht="12.75" hidden="1" customHeight="1" x14ac:dyDescent="0.15"/>
  </sheetData>
  <sheetProtection algorithmName="SHA-512" hashValue="YmT4QqRTPqAqJ270yoJhv5k54qJEpeQHLdufGA5sSTpyLtqjI/gFxwPcXL30ELdb5sDOv1TuiaZwW8ePgf5Hpw==" saltValue="roM3wcEXRqxTThHAMQTs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0" customWidth="1"/>
    <col min="117" max="16384" width="9" style="249" hidden="1"/>
  </cols>
  <sheetData>
    <row r="1" spans="2:116"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x14ac:dyDescent="0.15"/>
    <row r="3" spans="2:116" x14ac:dyDescent="0.15"/>
    <row r="4" spans="2:116" x14ac:dyDescent="0.15">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x14ac:dyDescent="0.15">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x14ac:dyDescent="0.15"/>
    <row r="20" spans="9:116" x14ac:dyDescent="0.15"/>
    <row r="21" spans="9:116" x14ac:dyDescent="0.15">
      <c r="DL21" s="249"/>
    </row>
    <row r="22" spans="9:116" x14ac:dyDescent="0.15">
      <c r="DI22" s="249"/>
      <c r="DJ22" s="249"/>
      <c r="DK22" s="249"/>
      <c r="DL22" s="249"/>
    </row>
    <row r="23" spans="9:116" x14ac:dyDescent="0.15">
      <c r="CY23" s="249"/>
      <c r="CZ23" s="249"/>
      <c r="DA23" s="249"/>
      <c r="DB23" s="249"/>
      <c r="DC23" s="249"/>
      <c r="DD23" s="249"/>
      <c r="DE23" s="249"/>
      <c r="DF23" s="249"/>
      <c r="DG23" s="249"/>
      <c r="DH23" s="249"/>
      <c r="DI23" s="249"/>
      <c r="DJ23" s="249"/>
      <c r="DK23" s="249"/>
      <c r="DL23" s="24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9"/>
      <c r="DA35" s="249"/>
      <c r="DB35" s="249"/>
      <c r="DC35" s="249"/>
      <c r="DD35" s="249"/>
      <c r="DE35" s="249"/>
      <c r="DF35" s="249"/>
      <c r="DG35" s="249"/>
      <c r="DH35" s="249"/>
      <c r="DI35" s="249"/>
      <c r="DJ35" s="249"/>
      <c r="DK35" s="249"/>
      <c r="DL35" s="249"/>
    </row>
    <row r="36" spans="15:116" x14ac:dyDescent="0.15"/>
    <row r="37" spans="15:116" x14ac:dyDescent="0.15">
      <c r="DL37" s="249"/>
    </row>
    <row r="38" spans="15:116" x14ac:dyDescent="0.15">
      <c r="DI38" s="249"/>
      <c r="DJ38" s="249"/>
      <c r="DK38" s="249"/>
      <c r="DL38" s="249"/>
    </row>
    <row r="39" spans="15:116" x14ac:dyDescent="0.15"/>
    <row r="40" spans="15:116" x14ac:dyDescent="0.15"/>
    <row r="41" spans="15:116" x14ac:dyDescent="0.15"/>
    <row r="42" spans="15:116" x14ac:dyDescent="0.15"/>
    <row r="43" spans="15:116" x14ac:dyDescent="0.15">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x14ac:dyDescent="0.15">
      <c r="DL44" s="249"/>
    </row>
    <row r="45" spans="15:116" x14ac:dyDescent="0.15"/>
    <row r="46" spans="15:116" x14ac:dyDescent="0.15">
      <c r="DA46" s="249"/>
      <c r="DB46" s="249"/>
      <c r="DC46" s="249"/>
      <c r="DD46" s="249"/>
      <c r="DE46" s="249"/>
      <c r="DF46" s="249"/>
      <c r="DG46" s="249"/>
      <c r="DH46" s="249"/>
      <c r="DI46" s="249"/>
      <c r="DJ46" s="249"/>
      <c r="DK46" s="249"/>
      <c r="DL46" s="249"/>
    </row>
    <row r="47" spans="15:116" x14ac:dyDescent="0.15"/>
    <row r="48" spans="15:116" x14ac:dyDescent="0.15"/>
    <row r="49" spans="104:116" x14ac:dyDescent="0.15"/>
    <row r="50" spans="104:116" x14ac:dyDescent="0.15">
      <c r="CZ50" s="249"/>
      <c r="DA50" s="249"/>
      <c r="DB50" s="249"/>
      <c r="DC50" s="249"/>
      <c r="DD50" s="249"/>
      <c r="DE50" s="249"/>
      <c r="DF50" s="249"/>
      <c r="DG50" s="249"/>
      <c r="DH50" s="249"/>
      <c r="DI50" s="249"/>
      <c r="DJ50" s="249"/>
      <c r="DK50" s="249"/>
      <c r="DL50" s="249"/>
    </row>
    <row r="51" spans="104:116" x14ac:dyDescent="0.15"/>
    <row r="52" spans="104:116" x14ac:dyDescent="0.15"/>
    <row r="53" spans="104:116" x14ac:dyDescent="0.15">
      <c r="DL53" s="24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9"/>
      <c r="DD67" s="249"/>
      <c r="DE67" s="249"/>
      <c r="DF67" s="249"/>
      <c r="DG67" s="249"/>
      <c r="DH67" s="249"/>
      <c r="DI67" s="249"/>
      <c r="DJ67" s="249"/>
      <c r="DK67" s="249"/>
      <c r="DL67" s="24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uWDkSXG/13urv+jHvoQ2UpaBHs0MP7oSEPIvj0GICmpiClGYt9aJTx1/yvZWUSN0g+Ju+Q1nfR1uhPvfPsdVw==" saltValue="Hf3stpp9SonDvmtuvzNhU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1" customWidth="1"/>
    <col min="37" max="44" width="17" style="251" customWidth="1"/>
    <col min="45" max="45" width="6.125" style="257" customWidth="1"/>
    <col min="46" max="46" width="3" style="255" customWidth="1"/>
    <col min="47" max="47" width="19.125" style="251" hidden="1" customWidth="1"/>
    <col min="48" max="52" width="12.625" style="251" hidden="1" customWidth="1"/>
    <col min="53" max="16384" width="8.625" style="251" hidden="1"/>
  </cols>
  <sheetData>
    <row r="1" spans="1:46" x14ac:dyDescent="0.15">
      <c r="AS1" s="251"/>
      <c r="AT1" s="251"/>
    </row>
    <row r="2" spans="1:46" x14ac:dyDescent="0.15">
      <c r="AS2" s="251"/>
      <c r="AT2" s="251"/>
    </row>
    <row r="3" spans="1:46" x14ac:dyDescent="0.15">
      <c r="AS3" s="251"/>
      <c r="AT3" s="251"/>
    </row>
    <row r="4" spans="1:46" x14ac:dyDescent="0.15">
      <c r="AS4" s="251"/>
      <c r="AT4" s="251"/>
    </row>
    <row r="5" spans="1:46" ht="17.25" x14ac:dyDescent="0.15">
      <c r="A5" s="252" t="s">
        <v>489</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x14ac:dyDescent="0.15">
      <c r="A6" s="255"/>
      <c r="AK6" s="256" t="s">
        <v>490</v>
      </c>
      <c r="AL6" s="256"/>
      <c r="AM6" s="256"/>
      <c r="AN6" s="256"/>
    </row>
    <row r="7" spans="1:46" ht="13.5" customHeight="1" x14ac:dyDescent="0.15">
      <c r="A7" s="255"/>
      <c r="AK7" s="258"/>
      <c r="AL7" s="259"/>
      <c r="AM7" s="259"/>
      <c r="AN7" s="260"/>
      <c r="AO7" s="1127" t="s">
        <v>491</v>
      </c>
      <c r="AP7" s="261"/>
      <c r="AQ7" s="262" t="s">
        <v>492</v>
      </c>
      <c r="AR7" s="263"/>
    </row>
    <row r="8" spans="1:46" x14ac:dyDescent="0.15">
      <c r="A8" s="255"/>
      <c r="AK8" s="264"/>
      <c r="AL8" s="265"/>
      <c r="AM8" s="265"/>
      <c r="AN8" s="266"/>
      <c r="AO8" s="1128"/>
      <c r="AP8" s="267" t="s">
        <v>493</v>
      </c>
      <c r="AQ8" s="268" t="s">
        <v>494</v>
      </c>
      <c r="AR8" s="269" t="s">
        <v>495</v>
      </c>
    </row>
    <row r="9" spans="1:46" x14ac:dyDescent="0.15">
      <c r="A9" s="255"/>
      <c r="AK9" s="1129" t="s">
        <v>496</v>
      </c>
      <c r="AL9" s="1130"/>
      <c r="AM9" s="1130"/>
      <c r="AN9" s="1131"/>
      <c r="AO9" s="270">
        <v>6276923</v>
      </c>
      <c r="AP9" s="270">
        <v>93956</v>
      </c>
      <c r="AQ9" s="271">
        <v>73824</v>
      </c>
      <c r="AR9" s="272">
        <v>27.3</v>
      </c>
    </row>
    <row r="10" spans="1:46" ht="13.5" customHeight="1" x14ac:dyDescent="0.15">
      <c r="A10" s="255"/>
      <c r="AK10" s="1129" t="s">
        <v>497</v>
      </c>
      <c r="AL10" s="1130"/>
      <c r="AM10" s="1130"/>
      <c r="AN10" s="1131"/>
      <c r="AO10" s="273">
        <v>23927</v>
      </c>
      <c r="AP10" s="273">
        <v>358</v>
      </c>
      <c r="AQ10" s="274">
        <v>6244</v>
      </c>
      <c r="AR10" s="275">
        <v>-94.3</v>
      </c>
    </row>
    <row r="11" spans="1:46" ht="13.5" customHeight="1" x14ac:dyDescent="0.15">
      <c r="A11" s="255"/>
      <c r="AK11" s="1129" t="s">
        <v>498</v>
      </c>
      <c r="AL11" s="1130"/>
      <c r="AM11" s="1130"/>
      <c r="AN11" s="1131"/>
      <c r="AO11" s="273">
        <v>150706</v>
      </c>
      <c r="AP11" s="273">
        <v>2256</v>
      </c>
      <c r="AQ11" s="274">
        <v>1048</v>
      </c>
      <c r="AR11" s="275">
        <v>115.3</v>
      </c>
    </row>
    <row r="12" spans="1:46" ht="13.5" customHeight="1" x14ac:dyDescent="0.15">
      <c r="A12" s="255"/>
      <c r="AK12" s="1129" t="s">
        <v>499</v>
      </c>
      <c r="AL12" s="1130"/>
      <c r="AM12" s="1130"/>
      <c r="AN12" s="1131"/>
      <c r="AO12" s="273" t="s">
        <v>500</v>
      </c>
      <c r="AP12" s="273" t="s">
        <v>500</v>
      </c>
      <c r="AQ12" s="274">
        <v>8</v>
      </c>
      <c r="AR12" s="275" t="s">
        <v>500</v>
      </c>
    </row>
    <row r="13" spans="1:46" ht="13.5" customHeight="1" x14ac:dyDescent="0.15">
      <c r="A13" s="255"/>
      <c r="AK13" s="1129" t="s">
        <v>501</v>
      </c>
      <c r="AL13" s="1130"/>
      <c r="AM13" s="1130"/>
      <c r="AN13" s="1131"/>
      <c r="AO13" s="273">
        <v>213330</v>
      </c>
      <c r="AP13" s="273">
        <v>3193</v>
      </c>
      <c r="AQ13" s="274">
        <v>2350</v>
      </c>
      <c r="AR13" s="275">
        <v>35.9</v>
      </c>
    </row>
    <row r="14" spans="1:46" ht="13.5" customHeight="1" x14ac:dyDescent="0.15">
      <c r="A14" s="255"/>
      <c r="AK14" s="1129" t="s">
        <v>502</v>
      </c>
      <c r="AL14" s="1130"/>
      <c r="AM14" s="1130"/>
      <c r="AN14" s="1131"/>
      <c r="AO14" s="273">
        <v>169393</v>
      </c>
      <c r="AP14" s="273">
        <v>2536</v>
      </c>
      <c r="AQ14" s="274">
        <v>1698</v>
      </c>
      <c r="AR14" s="275">
        <v>49.4</v>
      </c>
    </row>
    <row r="15" spans="1:46" ht="13.5" customHeight="1" x14ac:dyDescent="0.15">
      <c r="A15" s="255"/>
      <c r="AK15" s="1132" t="s">
        <v>503</v>
      </c>
      <c r="AL15" s="1133"/>
      <c r="AM15" s="1133"/>
      <c r="AN15" s="1134"/>
      <c r="AO15" s="273">
        <v>-182589</v>
      </c>
      <c r="AP15" s="273">
        <v>-2733</v>
      </c>
      <c r="AQ15" s="274">
        <v>-3564</v>
      </c>
      <c r="AR15" s="275">
        <v>-23.3</v>
      </c>
    </row>
    <row r="16" spans="1:46" x14ac:dyDescent="0.15">
      <c r="A16" s="255"/>
      <c r="AK16" s="1132" t="s">
        <v>179</v>
      </c>
      <c r="AL16" s="1133"/>
      <c r="AM16" s="1133"/>
      <c r="AN16" s="1134"/>
      <c r="AO16" s="273">
        <v>6651690</v>
      </c>
      <c r="AP16" s="273">
        <v>99566</v>
      </c>
      <c r="AQ16" s="274">
        <v>81608</v>
      </c>
      <c r="AR16" s="275">
        <v>22</v>
      </c>
    </row>
    <row r="17" spans="1:46" x14ac:dyDescent="0.15">
      <c r="A17" s="255"/>
    </row>
    <row r="18" spans="1:46" x14ac:dyDescent="0.15">
      <c r="A18" s="255"/>
      <c r="AQ18" s="276"/>
      <c r="AR18" s="276"/>
    </row>
    <row r="19" spans="1:46" x14ac:dyDescent="0.15">
      <c r="A19" s="255"/>
      <c r="AK19" s="251" t="s">
        <v>504</v>
      </c>
    </row>
    <row r="20" spans="1:46" x14ac:dyDescent="0.15">
      <c r="A20" s="255"/>
      <c r="AK20" s="277"/>
      <c r="AL20" s="278"/>
      <c r="AM20" s="278"/>
      <c r="AN20" s="279"/>
      <c r="AO20" s="280" t="s">
        <v>505</v>
      </c>
      <c r="AP20" s="281" t="s">
        <v>506</v>
      </c>
      <c r="AQ20" s="282" t="s">
        <v>507</v>
      </c>
      <c r="AR20" s="283"/>
    </row>
    <row r="21" spans="1:46" s="256" customFormat="1" x14ac:dyDescent="0.15">
      <c r="A21" s="284"/>
      <c r="AK21" s="1135" t="s">
        <v>508</v>
      </c>
      <c r="AL21" s="1136"/>
      <c r="AM21" s="1136"/>
      <c r="AN21" s="1137"/>
      <c r="AO21" s="285">
        <v>10.07</v>
      </c>
      <c r="AP21" s="286">
        <v>7.59</v>
      </c>
      <c r="AQ21" s="287">
        <v>2.48</v>
      </c>
      <c r="AS21" s="288"/>
      <c r="AT21" s="284"/>
    </row>
    <row r="22" spans="1:46" s="256" customFormat="1" x14ac:dyDescent="0.15">
      <c r="A22" s="284"/>
      <c r="AK22" s="1135" t="s">
        <v>509</v>
      </c>
      <c r="AL22" s="1136"/>
      <c r="AM22" s="1136"/>
      <c r="AN22" s="1137"/>
      <c r="AO22" s="289">
        <v>97.7</v>
      </c>
      <c r="AP22" s="290">
        <v>98.2</v>
      </c>
      <c r="AQ22" s="291">
        <v>-0.5</v>
      </c>
      <c r="AR22" s="276"/>
      <c r="AS22" s="288"/>
      <c r="AT22" s="284"/>
    </row>
    <row r="23" spans="1:46" s="256" customFormat="1" x14ac:dyDescent="0.15">
      <c r="A23" s="284"/>
      <c r="AP23" s="276"/>
      <c r="AQ23" s="276"/>
      <c r="AR23" s="276"/>
      <c r="AS23" s="288"/>
      <c r="AT23" s="284"/>
    </row>
    <row r="24" spans="1:46" s="256" customFormat="1" x14ac:dyDescent="0.15">
      <c r="A24" s="284"/>
      <c r="AP24" s="276"/>
      <c r="AQ24" s="276"/>
      <c r="AR24" s="276"/>
      <c r="AS24" s="288"/>
      <c r="AT24" s="284"/>
    </row>
    <row r="25" spans="1:46" s="256"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x14ac:dyDescent="0.15">
      <c r="A26" s="1126" t="s">
        <v>510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296"/>
      <c r="AS27" s="251"/>
      <c r="AT27" s="251"/>
    </row>
    <row r="28" spans="1:46" ht="17.25" x14ac:dyDescent="0.15">
      <c r="A28" s="252" t="s">
        <v>511</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x14ac:dyDescent="0.15">
      <c r="A29" s="255"/>
      <c r="AK29" s="256" t="s">
        <v>512</v>
      </c>
      <c r="AL29" s="256"/>
      <c r="AM29" s="256"/>
      <c r="AN29" s="256"/>
      <c r="AS29" s="298"/>
    </row>
    <row r="30" spans="1:46" ht="13.5" customHeight="1" x14ac:dyDescent="0.15">
      <c r="A30" s="255"/>
      <c r="AK30" s="258"/>
      <c r="AL30" s="259"/>
      <c r="AM30" s="259"/>
      <c r="AN30" s="260"/>
      <c r="AO30" s="1127" t="s">
        <v>491</v>
      </c>
      <c r="AP30" s="261"/>
      <c r="AQ30" s="262" t="s">
        <v>492</v>
      </c>
      <c r="AR30" s="263"/>
    </row>
    <row r="31" spans="1:46" x14ac:dyDescent="0.15">
      <c r="A31" s="255"/>
      <c r="AK31" s="264"/>
      <c r="AL31" s="265"/>
      <c r="AM31" s="265"/>
      <c r="AN31" s="266"/>
      <c r="AO31" s="1128"/>
      <c r="AP31" s="267" t="s">
        <v>493</v>
      </c>
      <c r="AQ31" s="268" t="s">
        <v>494</v>
      </c>
      <c r="AR31" s="269" t="s">
        <v>495</v>
      </c>
    </row>
    <row r="32" spans="1:46" ht="27" customHeight="1" x14ac:dyDescent="0.15">
      <c r="A32" s="255"/>
      <c r="AK32" s="1143" t="s">
        <v>513</v>
      </c>
      <c r="AL32" s="1144"/>
      <c r="AM32" s="1144"/>
      <c r="AN32" s="1145"/>
      <c r="AO32" s="299">
        <v>3409212</v>
      </c>
      <c r="AP32" s="299">
        <v>51031</v>
      </c>
      <c r="AQ32" s="300">
        <v>42992</v>
      </c>
      <c r="AR32" s="301">
        <v>18.7</v>
      </c>
    </row>
    <row r="33" spans="1:46" ht="13.5" customHeight="1" x14ac:dyDescent="0.15">
      <c r="A33" s="255"/>
      <c r="AK33" s="1143" t="s">
        <v>514</v>
      </c>
      <c r="AL33" s="1144"/>
      <c r="AM33" s="1144"/>
      <c r="AN33" s="1145"/>
      <c r="AO33" s="299" t="s">
        <v>500</v>
      </c>
      <c r="AP33" s="299" t="s">
        <v>500</v>
      </c>
      <c r="AQ33" s="300" t="s">
        <v>500</v>
      </c>
      <c r="AR33" s="301" t="s">
        <v>500</v>
      </c>
    </row>
    <row r="34" spans="1:46" ht="27" customHeight="1" x14ac:dyDescent="0.15">
      <c r="A34" s="255"/>
      <c r="AK34" s="1143" t="s">
        <v>515</v>
      </c>
      <c r="AL34" s="1144"/>
      <c r="AM34" s="1144"/>
      <c r="AN34" s="1145"/>
      <c r="AO34" s="299" t="s">
        <v>500</v>
      </c>
      <c r="AP34" s="299" t="s">
        <v>500</v>
      </c>
      <c r="AQ34" s="300">
        <v>43</v>
      </c>
      <c r="AR34" s="301" t="s">
        <v>500</v>
      </c>
    </row>
    <row r="35" spans="1:46" ht="27" customHeight="1" x14ac:dyDescent="0.15">
      <c r="A35" s="255"/>
      <c r="AK35" s="1143" t="s">
        <v>516</v>
      </c>
      <c r="AL35" s="1144"/>
      <c r="AM35" s="1144"/>
      <c r="AN35" s="1145"/>
      <c r="AO35" s="299">
        <v>1524987</v>
      </c>
      <c r="AP35" s="299">
        <v>22827</v>
      </c>
      <c r="AQ35" s="300">
        <v>11969</v>
      </c>
      <c r="AR35" s="301">
        <v>90.7</v>
      </c>
    </row>
    <row r="36" spans="1:46" ht="27" customHeight="1" x14ac:dyDescent="0.15">
      <c r="A36" s="255"/>
      <c r="AK36" s="1143" t="s">
        <v>517</v>
      </c>
      <c r="AL36" s="1144"/>
      <c r="AM36" s="1144"/>
      <c r="AN36" s="1145"/>
      <c r="AO36" s="299" t="s">
        <v>500</v>
      </c>
      <c r="AP36" s="299" t="s">
        <v>500</v>
      </c>
      <c r="AQ36" s="300">
        <v>2138</v>
      </c>
      <c r="AR36" s="301" t="s">
        <v>500</v>
      </c>
    </row>
    <row r="37" spans="1:46" ht="13.5" customHeight="1" x14ac:dyDescent="0.15">
      <c r="A37" s="255"/>
      <c r="AK37" s="1143" t="s">
        <v>518</v>
      </c>
      <c r="AL37" s="1144"/>
      <c r="AM37" s="1144"/>
      <c r="AN37" s="1145"/>
      <c r="AO37" s="299">
        <v>238018</v>
      </c>
      <c r="AP37" s="299">
        <v>3563</v>
      </c>
      <c r="AQ37" s="300">
        <v>592</v>
      </c>
      <c r="AR37" s="301">
        <v>501.9</v>
      </c>
    </row>
    <row r="38" spans="1:46" ht="27" customHeight="1" x14ac:dyDescent="0.15">
      <c r="A38" s="255"/>
      <c r="AK38" s="1146" t="s">
        <v>519</v>
      </c>
      <c r="AL38" s="1147"/>
      <c r="AM38" s="1147"/>
      <c r="AN38" s="1148"/>
      <c r="AO38" s="302" t="s">
        <v>500</v>
      </c>
      <c r="AP38" s="302" t="s">
        <v>500</v>
      </c>
      <c r="AQ38" s="303">
        <v>2</v>
      </c>
      <c r="AR38" s="291" t="s">
        <v>500</v>
      </c>
      <c r="AS38" s="298"/>
    </row>
    <row r="39" spans="1:46" x14ac:dyDescent="0.15">
      <c r="A39" s="255"/>
      <c r="AK39" s="1146" t="s">
        <v>520</v>
      </c>
      <c r="AL39" s="1147"/>
      <c r="AM39" s="1147"/>
      <c r="AN39" s="1148"/>
      <c r="AO39" s="299">
        <v>-85527</v>
      </c>
      <c r="AP39" s="299">
        <v>-1280</v>
      </c>
      <c r="AQ39" s="300">
        <v>-5777</v>
      </c>
      <c r="AR39" s="301">
        <v>-77.8</v>
      </c>
      <c r="AS39" s="298"/>
    </row>
    <row r="40" spans="1:46" ht="27" customHeight="1" x14ac:dyDescent="0.15">
      <c r="A40" s="255"/>
      <c r="AK40" s="1143" t="s">
        <v>521</v>
      </c>
      <c r="AL40" s="1144"/>
      <c r="AM40" s="1144"/>
      <c r="AN40" s="1145"/>
      <c r="AO40" s="299">
        <v>-3248903</v>
      </c>
      <c r="AP40" s="299">
        <v>-48631</v>
      </c>
      <c r="AQ40" s="300">
        <v>-36457</v>
      </c>
      <c r="AR40" s="301">
        <v>33.4</v>
      </c>
      <c r="AS40" s="298"/>
    </row>
    <row r="41" spans="1:46" x14ac:dyDescent="0.15">
      <c r="A41" s="255"/>
      <c r="AK41" s="1149" t="s">
        <v>289</v>
      </c>
      <c r="AL41" s="1150"/>
      <c r="AM41" s="1150"/>
      <c r="AN41" s="1151"/>
      <c r="AO41" s="299">
        <v>1837787</v>
      </c>
      <c r="AP41" s="299">
        <v>27509</v>
      </c>
      <c r="AQ41" s="300">
        <v>15502</v>
      </c>
      <c r="AR41" s="301">
        <v>77.5</v>
      </c>
      <c r="AS41" s="298"/>
    </row>
    <row r="42" spans="1:46" x14ac:dyDescent="0.15">
      <c r="A42" s="255"/>
      <c r="AK42" s="304"/>
      <c r="AQ42" s="276"/>
      <c r="AR42" s="276"/>
      <c r="AS42" s="298"/>
    </row>
    <row r="43" spans="1:46" x14ac:dyDescent="0.15">
      <c r="A43" s="255"/>
      <c r="AP43" s="305"/>
      <c r="AQ43" s="276"/>
      <c r="AS43" s="298"/>
    </row>
    <row r="44" spans="1:46" x14ac:dyDescent="0.15">
      <c r="A44" s="255"/>
      <c r="AQ44" s="276"/>
    </row>
    <row r="45" spans="1:46" x14ac:dyDescent="0.15">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306"/>
      <c r="AR45" s="253"/>
      <c r="AS45" s="253"/>
      <c r="AT45" s="251"/>
    </row>
    <row r="46" spans="1:46" x14ac:dyDescent="0.1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51"/>
    </row>
    <row r="47" spans="1:46" ht="17.25" customHeight="1" x14ac:dyDescent="0.15">
      <c r="A47" s="308" t="s">
        <v>522</v>
      </c>
    </row>
    <row r="48" spans="1:46" x14ac:dyDescent="0.15">
      <c r="A48" s="255"/>
      <c r="AK48" s="309" t="s">
        <v>523</v>
      </c>
      <c r="AL48" s="309"/>
      <c r="AM48" s="309"/>
      <c r="AN48" s="309"/>
      <c r="AO48" s="309"/>
      <c r="AP48" s="309"/>
      <c r="AQ48" s="310"/>
      <c r="AR48" s="309"/>
    </row>
    <row r="49" spans="1:44" ht="13.5" customHeight="1" x14ac:dyDescent="0.15">
      <c r="A49" s="255"/>
      <c r="AK49" s="311"/>
      <c r="AL49" s="312"/>
      <c r="AM49" s="1138" t="s">
        <v>491</v>
      </c>
      <c r="AN49" s="1140" t="s">
        <v>524</v>
      </c>
      <c r="AO49" s="1141"/>
      <c r="AP49" s="1141"/>
      <c r="AQ49" s="1141"/>
      <c r="AR49" s="1142"/>
    </row>
    <row r="50" spans="1:44" x14ac:dyDescent="0.15">
      <c r="A50" s="255"/>
      <c r="AK50" s="313"/>
      <c r="AL50" s="314"/>
      <c r="AM50" s="1139"/>
      <c r="AN50" s="315" t="s">
        <v>525</v>
      </c>
      <c r="AO50" s="316" t="s">
        <v>526</v>
      </c>
      <c r="AP50" s="317" t="s">
        <v>527</v>
      </c>
      <c r="AQ50" s="318" t="s">
        <v>528</v>
      </c>
      <c r="AR50" s="319" t="s">
        <v>529</v>
      </c>
    </row>
    <row r="51" spans="1:44" x14ac:dyDescent="0.15">
      <c r="A51" s="255"/>
      <c r="AK51" s="311" t="s">
        <v>530</v>
      </c>
      <c r="AL51" s="312"/>
      <c r="AM51" s="320">
        <v>5024034</v>
      </c>
      <c r="AN51" s="321">
        <v>70209</v>
      </c>
      <c r="AO51" s="322">
        <v>5.7</v>
      </c>
      <c r="AP51" s="323">
        <v>62383</v>
      </c>
      <c r="AQ51" s="324">
        <v>14.1</v>
      </c>
      <c r="AR51" s="325">
        <v>-8.4</v>
      </c>
    </row>
    <row r="52" spans="1:44" x14ac:dyDescent="0.15">
      <c r="A52" s="255"/>
      <c r="AK52" s="326"/>
      <c r="AL52" s="327" t="s">
        <v>531</v>
      </c>
      <c r="AM52" s="328">
        <v>3387935</v>
      </c>
      <c r="AN52" s="329">
        <v>47345</v>
      </c>
      <c r="AO52" s="330">
        <v>16.5</v>
      </c>
      <c r="AP52" s="331">
        <v>35325</v>
      </c>
      <c r="AQ52" s="332">
        <v>7.6</v>
      </c>
      <c r="AR52" s="333">
        <v>8.9</v>
      </c>
    </row>
    <row r="53" spans="1:44" x14ac:dyDescent="0.15">
      <c r="A53" s="255"/>
      <c r="AK53" s="311" t="s">
        <v>532</v>
      </c>
      <c r="AL53" s="312"/>
      <c r="AM53" s="320">
        <v>8433181</v>
      </c>
      <c r="AN53" s="321">
        <v>119750</v>
      </c>
      <c r="AO53" s="322">
        <v>70.599999999999994</v>
      </c>
      <c r="AP53" s="323">
        <v>63812</v>
      </c>
      <c r="AQ53" s="324">
        <v>2.2999999999999998</v>
      </c>
      <c r="AR53" s="325">
        <v>68.3</v>
      </c>
    </row>
    <row r="54" spans="1:44" x14ac:dyDescent="0.15">
      <c r="A54" s="255"/>
      <c r="AK54" s="326"/>
      <c r="AL54" s="327" t="s">
        <v>531</v>
      </c>
      <c r="AM54" s="328">
        <v>5857802</v>
      </c>
      <c r="AN54" s="329">
        <v>83180</v>
      </c>
      <c r="AO54" s="330">
        <v>75.7</v>
      </c>
      <c r="AP54" s="331">
        <v>33848</v>
      </c>
      <c r="AQ54" s="332">
        <v>-4.2</v>
      </c>
      <c r="AR54" s="333">
        <v>79.900000000000006</v>
      </c>
    </row>
    <row r="55" spans="1:44" x14ac:dyDescent="0.15">
      <c r="A55" s="255"/>
      <c r="AK55" s="311" t="s">
        <v>533</v>
      </c>
      <c r="AL55" s="312"/>
      <c r="AM55" s="320">
        <v>5784398</v>
      </c>
      <c r="AN55" s="321">
        <v>83477</v>
      </c>
      <c r="AO55" s="322">
        <v>-30.3</v>
      </c>
      <c r="AP55" s="323">
        <v>54225</v>
      </c>
      <c r="AQ55" s="324">
        <v>-15</v>
      </c>
      <c r="AR55" s="325">
        <v>-15.3</v>
      </c>
    </row>
    <row r="56" spans="1:44" x14ac:dyDescent="0.15">
      <c r="A56" s="255"/>
      <c r="AK56" s="326"/>
      <c r="AL56" s="327" t="s">
        <v>531</v>
      </c>
      <c r="AM56" s="328">
        <v>2507383</v>
      </c>
      <c r="AN56" s="329">
        <v>36185</v>
      </c>
      <c r="AO56" s="330">
        <v>-56.5</v>
      </c>
      <c r="AP56" s="331">
        <v>27337</v>
      </c>
      <c r="AQ56" s="332">
        <v>-19.2</v>
      </c>
      <c r="AR56" s="333">
        <v>-37.299999999999997</v>
      </c>
    </row>
    <row r="57" spans="1:44" x14ac:dyDescent="0.15">
      <c r="A57" s="255"/>
      <c r="AK57" s="311" t="s">
        <v>534</v>
      </c>
      <c r="AL57" s="312"/>
      <c r="AM57" s="320">
        <v>4390162</v>
      </c>
      <c r="AN57" s="321">
        <v>64482</v>
      </c>
      <c r="AO57" s="322">
        <v>-22.8</v>
      </c>
      <c r="AP57" s="323">
        <v>54016</v>
      </c>
      <c r="AQ57" s="324">
        <v>-0.4</v>
      </c>
      <c r="AR57" s="325">
        <v>-22.4</v>
      </c>
    </row>
    <row r="58" spans="1:44" x14ac:dyDescent="0.15">
      <c r="A58" s="255"/>
      <c r="AK58" s="326"/>
      <c r="AL58" s="327" t="s">
        <v>531</v>
      </c>
      <c r="AM58" s="328">
        <v>2227808</v>
      </c>
      <c r="AN58" s="329">
        <v>32722</v>
      </c>
      <c r="AO58" s="330">
        <v>-9.6</v>
      </c>
      <c r="AP58" s="331">
        <v>28078</v>
      </c>
      <c r="AQ58" s="332">
        <v>2.7</v>
      </c>
      <c r="AR58" s="333">
        <v>-12.3</v>
      </c>
    </row>
    <row r="59" spans="1:44" x14ac:dyDescent="0.15">
      <c r="A59" s="255"/>
      <c r="AK59" s="311" t="s">
        <v>535</v>
      </c>
      <c r="AL59" s="312"/>
      <c r="AM59" s="320">
        <v>4722600</v>
      </c>
      <c r="AN59" s="321">
        <v>70690</v>
      </c>
      <c r="AO59" s="322">
        <v>9.6</v>
      </c>
      <c r="AP59" s="323">
        <v>52786</v>
      </c>
      <c r="AQ59" s="324">
        <v>-2.2999999999999998</v>
      </c>
      <c r="AR59" s="325">
        <v>11.9</v>
      </c>
    </row>
    <row r="60" spans="1:44" x14ac:dyDescent="0.15">
      <c r="A60" s="255"/>
      <c r="AK60" s="326"/>
      <c r="AL60" s="327" t="s">
        <v>531</v>
      </c>
      <c r="AM60" s="328">
        <v>2430975</v>
      </c>
      <c r="AN60" s="329">
        <v>36388</v>
      </c>
      <c r="AO60" s="330">
        <v>11.2</v>
      </c>
      <c r="AP60" s="331">
        <v>28742</v>
      </c>
      <c r="AQ60" s="332">
        <v>2.4</v>
      </c>
      <c r="AR60" s="333">
        <v>8.8000000000000007</v>
      </c>
    </row>
    <row r="61" spans="1:44" x14ac:dyDescent="0.15">
      <c r="A61" s="255"/>
      <c r="AK61" s="311" t="s">
        <v>536</v>
      </c>
      <c r="AL61" s="334"/>
      <c r="AM61" s="320">
        <v>5670875</v>
      </c>
      <c r="AN61" s="321">
        <v>81722</v>
      </c>
      <c r="AO61" s="322">
        <v>6.6</v>
      </c>
      <c r="AP61" s="323">
        <v>57444</v>
      </c>
      <c r="AQ61" s="335">
        <v>-0.3</v>
      </c>
      <c r="AR61" s="325">
        <v>6.9</v>
      </c>
    </row>
    <row r="62" spans="1:44" x14ac:dyDescent="0.15">
      <c r="A62" s="255"/>
      <c r="AK62" s="326"/>
      <c r="AL62" s="327" t="s">
        <v>531</v>
      </c>
      <c r="AM62" s="328">
        <v>3282381</v>
      </c>
      <c r="AN62" s="329">
        <v>47164</v>
      </c>
      <c r="AO62" s="330">
        <v>7.5</v>
      </c>
      <c r="AP62" s="331">
        <v>30666</v>
      </c>
      <c r="AQ62" s="332">
        <v>-2.1</v>
      </c>
      <c r="AR62" s="333">
        <v>9.6</v>
      </c>
    </row>
    <row r="63" spans="1:44" x14ac:dyDescent="0.15">
      <c r="A63" s="255"/>
    </row>
    <row r="64" spans="1:44" x14ac:dyDescent="0.15">
      <c r="A64" s="255"/>
    </row>
    <row r="65" spans="1:46" x14ac:dyDescent="0.15">
      <c r="A65" s="255"/>
    </row>
    <row r="66" spans="1:46" x14ac:dyDescent="0.15">
      <c r="A66" s="336"/>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37"/>
    </row>
    <row r="67" spans="1:46" ht="13.5" hidden="1" customHeight="1" x14ac:dyDescent="0.15">
      <c r="AS67" s="251"/>
      <c r="AT67" s="251"/>
    </row>
    <row r="70" spans="1:46" hidden="1" x14ac:dyDescent="0.15"/>
    <row r="71" spans="1:46" hidden="1" x14ac:dyDescent="0.15"/>
    <row r="72" spans="1:46" hidden="1" x14ac:dyDescent="0.15"/>
    <row r="73" spans="1:46" hidden="1" x14ac:dyDescent="0.15"/>
  </sheetData>
  <sheetProtection algorithmName="SHA-512" hashValue="QkO7xzHoWPOHFHLMjLgwMVffkImOR1DufSMUl0HzltyHfaxwSNqxqR/B4U/lJaG3q4uCLbsVdLl3sI3OOMfCUA==" saltValue="a1w7+Ahlm198iOddm8c+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0" customWidth="1"/>
    <col min="126" max="16384" width="9" style="249" hidden="1"/>
  </cols>
  <sheetData>
    <row r="1" spans="2:125" ht="13.5" customHeight="1"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x14ac:dyDescent="0.15">
      <c r="B2" s="249"/>
      <c r="DG2" s="249"/>
    </row>
    <row r="3" spans="2:125" x14ac:dyDescent="0.15">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x14ac:dyDescent="0.15"/>
    <row r="5" spans="2:125" x14ac:dyDescent="0.15"/>
    <row r="6" spans="2:125" x14ac:dyDescent="0.15"/>
    <row r="7" spans="2:125" x14ac:dyDescent="0.15"/>
    <row r="8" spans="2:125" x14ac:dyDescent="0.15"/>
    <row r="9" spans="2:125" x14ac:dyDescent="0.15">
      <c r="DU9" s="24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9"/>
    </row>
    <row r="18" spans="125:125" x14ac:dyDescent="0.15"/>
    <row r="19" spans="125:125" x14ac:dyDescent="0.15"/>
    <row r="20" spans="125:125" x14ac:dyDescent="0.15">
      <c r="DU20" s="249"/>
    </row>
    <row r="21" spans="125:125" x14ac:dyDescent="0.15">
      <c r="DU21" s="24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9"/>
    </row>
    <row r="29" spans="125:125" x14ac:dyDescent="0.15"/>
    <row r="30" spans="125:125" x14ac:dyDescent="0.15"/>
    <row r="31" spans="125:125" x14ac:dyDescent="0.15"/>
    <row r="32" spans="125:125" x14ac:dyDescent="0.15"/>
    <row r="33" spans="2:125" x14ac:dyDescent="0.15">
      <c r="B33" s="249"/>
      <c r="G33" s="249"/>
      <c r="I33" s="249"/>
    </row>
    <row r="34" spans="2:125" x14ac:dyDescent="0.15">
      <c r="C34" s="249"/>
      <c r="P34" s="249"/>
      <c r="DE34" s="249"/>
      <c r="DH34" s="249"/>
    </row>
    <row r="35" spans="2:125" x14ac:dyDescent="0.15">
      <c r="D35" s="249"/>
      <c r="E35" s="249"/>
      <c r="DG35" s="249"/>
      <c r="DJ35" s="249"/>
      <c r="DP35" s="249"/>
      <c r="DQ35" s="249"/>
      <c r="DR35" s="249"/>
      <c r="DS35" s="249"/>
      <c r="DT35" s="249"/>
      <c r="DU35" s="249"/>
    </row>
    <row r="36" spans="2:125" x14ac:dyDescent="0.15">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x14ac:dyDescent="0.15">
      <c r="DU37" s="249"/>
    </row>
    <row r="38" spans="2:125" x14ac:dyDescent="0.15">
      <c r="DT38" s="249"/>
      <c r="DU38" s="249"/>
    </row>
    <row r="39" spans="2:125" x14ac:dyDescent="0.15"/>
    <row r="40" spans="2:125" x14ac:dyDescent="0.15">
      <c r="DH40" s="249"/>
    </row>
    <row r="41" spans="2:125" x14ac:dyDescent="0.15">
      <c r="DE41" s="249"/>
    </row>
    <row r="42" spans="2:125" x14ac:dyDescent="0.15">
      <c r="DG42" s="249"/>
      <c r="DJ42" s="249"/>
    </row>
    <row r="43" spans="2:125" x14ac:dyDescent="0.15">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x14ac:dyDescent="0.15">
      <c r="DU44" s="249"/>
    </row>
    <row r="45" spans="2:125" x14ac:dyDescent="0.15"/>
    <row r="46" spans="2:125" x14ac:dyDescent="0.15"/>
    <row r="47" spans="2:125" x14ac:dyDescent="0.15"/>
    <row r="48" spans="2:125" x14ac:dyDescent="0.15">
      <c r="DT48" s="249"/>
      <c r="DU48" s="249"/>
    </row>
    <row r="49" spans="120:125" x14ac:dyDescent="0.15">
      <c r="DU49" s="249"/>
    </row>
    <row r="50" spans="120:125" x14ac:dyDescent="0.15">
      <c r="DU50" s="249"/>
    </row>
    <row r="51" spans="120:125" x14ac:dyDescent="0.15">
      <c r="DP51" s="249"/>
      <c r="DQ51" s="249"/>
      <c r="DR51" s="249"/>
      <c r="DS51" s="249"/>
      <c r="DT51" s="249"/>
      <c r="DU51" s="249"/>
    </row>
    <row r="52" spans="120:125" x14ac:dyDescent="0.15"/>
    <row r="53" spans="120:125" x14ac:dyDescent="0.15"/>
    <row r="54" spans="120:125" x14ac:dyDescent="0.15">
      <c r="DU54" s="249"/>
    </row>
    <row r="55" spans="120:125" x14ac:dyDescent="0.15"/>
    <row r="56" spans="120:125" x14ac:dyDescent="0.15"/>
    <row r="57" spans="120:125" x14ac:dyDescent="0.15"/>
    <row r="58" spans="120:125" x14ac:dyDescent="0.15">
      <c r="DU58" s="249"/>
    </row>
    <row r="59" spans="120:125" x14ac:dyDescent="0.15"/>
    <row r="60" spans="120:125" x14ac:dyDescent="0.15"/>
    <row r="61" spans="120:125" x14ac:dyDescent="0.15"/>
    <row r="62" spans="120:125" x14ac:dyDescent="0.15"/>
    <row r="63" spans="120:125" x14ac:dyDescent="0.15">
      <c r="DU63" s="249"/>
    </row>
    <row r="64" spans="120:125" x14ac:dyDescent="0.15">
      <c r="DT64" s="249"/>
      <c r="DU64" s="249"/>
    </row>
    <row r="65" spans="123:125" x14ac:dyDescent="0.15"/>
    <row r="66" spans="123:125" x14ac:dyDescent="0.15"/>
    <row r="67" spans="123:125" x14ac:dyDescent="0.15"/>
    <row r="68" spans="123:125" x14ac:dyDescent="0.15"/>
    <row r="69" spans="123:125" x14ac:dyDescent="0.15">
      <c r="DS69" s="249"/>
      <c r="DT69" s="249"/>
      <c r="DU69" s="24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9"/>
    </row>
    <row r="83" spans="116:125" x14ac:dyDescent="0.15">
      <c r="DM83" s="249"/>
      <c r="DN83" s="249"/>
      <c r="DO83" s="249"/>
      <c r="DP83" s="249"/>
      <c r="DQ83" s="249"/>
      <c r="DR83" s="249"/>
      <c r="DS83" s="249"/>
      <c r="DT83" s="249"/>
      <c r="DU83" s="249"/>
    </row>
    <row r="84" spans="116:125" x14ac:dyDescent="0.15"/>
    <row r="85" spans="116:125" x14ac:dyDescent="0.15"/>
    <row r="86" spans="116:125" x14ac:dyDescent="0.15"/>
    <row r="87" spans="116:125" x14ac:dyDescent="0.15"/>
    <row r="88" spans="116:125" x14ac:dyDescent="0.15">
      <c r="DU88" s="24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9"/>
      <c r="DT94" s="249"/>
      <c r="DU94" s="249"/>
    </row>
    <row r="95" spans="116:125" ht="13.5" customHeight="1" x14ac:dyDescent="0.15">
      <c r="DU95" s="24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9"/>
    </row>
    <row r="102" spans="124:125" ht="13.5" customHeight="1" x14ac:dyDescent="0.15"/>
    <row r="103" spans="124:125" ht="13.5" customHeight="1" x14ac:dyDescent="0.15"/>
    <row r="104" spans="124:125" ht="13.5" customHeight="1" x14ac:dyDescent="0.15">
      <c r="DT104" s="249"/>
      <c r="DU104" s="24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9" t="s">
        <v>488</v>
      </c>
    </row>
    <row r="121" spans="125:125" ht="13.5" hidden="1" customHeight="1" x14ac:dyDescent="0.15">
      <c r="DU121" s="249"/>
    </row>
  </sheetData>
  <sheetProtection algorithmName="SHA-512" hashValue="oQp3sherwuXSR9mn+YJLqU7uWweXfregkGQAY5DvggK7ee3MVXkaWjwDNqpQ2aHMhdt0J7CTiTIOaM4UU1CDyg==" saltValue="02Sc3LMOIm3IRwROOPQ+2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0" customWidth="1"/>
    <col min="126" max="142" width="0" style="249" hidden="1" customWidth="1"/>
    <col min="143" max="16384" width="9" style="249" hidden="1"/>
  </cols>
  <sheetData>
    <row r="1" spans="1:125"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x14ac:dyDescent="0.15">
      <c r="B2" s="249"/>
      <c r="T2" s="249"/>
    </row>
    <row r="3" spans="1:125"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9"/>
      <c r="G33" s="249"/>
      <c r="I33" s="249"/>
    </row>
    <row r="34" spans="2:125" x14ac:dyDescent="0.15">
      <c r="C34" s="249"/>
      <c r="P34" s="249"/>
      <c r="R34" s="249"/>
      <c r="U34" s="249"/>
    </row>
    <row r="35" spans="2:125" x14ac:dyDescent="0.15">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x14ac:dyDescent="0.15">
      <c r="F36" s="249"/>
      <c r="H36" s="249"/>
      <c r="J36" s="249"/>
      <c r="K36" s="249"/>
      <c r="L36" s="249"/>
      <c r="M36" s="249"/>
      <c r="N36" s="249"/>
      <c r="O36" s="249"/>
      <c r="Q36" s="249"/>
      <c r="S36" s="249"/>
      <c r="V36" s="249"/>
    </row>
    <row r="37" spans="2:125" x14ac:dyDescent="0.15"/>
    <row r="38" spans="2:125" x14ac:dyDescent="0.15"/>
    <row r="39" spans="2:125" x14ac:dyDescent="0.15"/>
    <row r="40" spans="2:125" x14ac:dyDescent="0.15">
      <c r="U40" s="249"/>
    </row>
    <row r="41" spans="2:125" x14ac:dyDescent="0.15">
      <c r="R41" s="249"/>
    </row>
    <row r="42" spans="2:125" x14ac:dyDescent="0.15">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x14ac:dyDescent="0.15">
      <c r="Q43" s="249"/>
      <c r="S43" s="249"/>
      <c r="V43" s="24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488</v>
      </c>
    </row>
  </sheetData>
  <sheetProtection algorithmName="SHA-512" hashValue="Efl9pLeGGb2n8sCgGMUn4MTsAkusLb8g+UROOIH72mA1/23lSv/vuWN8iCEW0puGYuaKOgLnsOiDheIclHR5Ig==" saltValue="JvEhzEZzf3rstuoVAs/+j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152" t="s">
        <v>3</v>
      </c>
      <c r="D47" s="1152"/>
      <c r="E47" s="1153"/>
      <c r="F47" s="11">
        <v>6.53</v>
      </c>
      <c r="G47" s="12">
        <v>5.68</v>
      </c>
      <c r="H47" s="12">
        <v>6.01</v>
      </c>
      <c r="I47" s="12">
        <v>5.14</v>
      </c>
      <c r="J47" s="13">
        <v>5.75</v>
      </c>
    </row>
    <row r="48" spans="2:10" ht="57.75" customHeight="1" x14ac:dyDescent="0.15">
      <c r="B48" s="14"/>
      <c r="C48" s="1154" t="s">
        <v>4</v>
      </c>
      <c r="D48" s="1154"/>
      <c r="E48" s="1155"/>
      <c r="F48" s="15">
        <v>8.2200000000000006</v>
      </c>
      <c r="G48" s="16">
        <v>8.34</v>
      </c>
      <c r="H48" s="16">
        <v>9.61</v>
      </c>
      <c r="I48" s="16">
        <v>8.02</v>
      </c>
      <c r="J48" s="17">
        <v>7.55</v>
      </c>
    </row>
    <row r="49" spans="2:10" ht="57.75" customHeight="1" thickBot="1" x14ac:dyDescent="0.2">
      <c r="B49" s="18"/>
      <c r="C49" s="1156" t="s">
        <v>5</v>
      </c>
      <c r="D49" s="1156"/>
      <c r="E49" s="1157"/>
      <c r="F49" s="19">
        <v>2.92</v>
      </c>
      <c r="G49" s="20" t="s">
        <v>543</v>
      </c>
      <c r="H49" s="20">
        <v>4.07</v>
      </c>
      <c r="I49" s="20" t="s">
        <v>544</v>
      </c>
      <c r="J49" s="21">
        <v>0.27</v>
      </c>
    </row>
    <row r="50" spans="2:10" x14ac:dyDescent="0.15"/>
  </sheetData>
  <sheetProtection algorithmName="SHA-512" hashValue="0hB7TmV6yFCTgOicISeZufmNW9I2cpjDSI67q0+DHbvjaP6TrECT8ERyclDpXZadsdyNCKumWhkul6VoSZOwrQ==" saltValue="uqvHtTmAELGBwRRoiY4F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施設累計別ストック情報分析表①</vt:lpstr>
      <vt:lpstr>施設累計別ストック情報分析表②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CL8014</cp:lastModifiedBy>
  <cp:lastPrinted>2025-03-17T02:11:31Z</cp:lastPrinted>
  <dcterms:created xsi:type="dcterms:W3CDTF">2025-02-19T00:44:28Z</dcterms:created>
  <dcterms:modified xsi:type="dcterms:W3CDTF">2025-09-13T08:42:21Z</dcterms:modified>
  <cp:category/>
</cp:coreProperties>
</file>