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4年度作成フォルダ\7.調査・依頼・通知\2-1.【秋田県市町村課】\202302211529_【秋田県市町村課】令和３年度決算に係る経営比較分析表の公表について（事務連絡）.eml\2.経営比較分析表\"/>
    </mc:Choice>
  </mc:AlternateContent>
  <workbookProtection workbookAlgorithmName="SHA-512" workbookHashValue="DsyiW4XnT0SgdfoAOCG50NVvXGQN7vgXzZF6PBpWUCWBPyqvCpAjIBrbZ3d1U7oJ2mnUhGfjoTXewn9iXLQ2QA==" workbookSaltValue="imLTJldO9dwWKPQcXnQR+g==" workbookSpinCount="100000" lockStructure="1"/>
  <bookViews>
    <workbookView xWindow="0" yWindow="0" windowWidth="28800" windowHeight="115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<sst xmlns="http://schemas.openxmlformats.org/spreadsheetml/2006/main" count="236" uniqueCount="117">
  <si>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</si>
  <si>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</si>
  <si>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</si>
  <si>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</si>
  <si>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</si>
  <si>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</si>
  <si>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</si>
  <si>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</si>
  <si>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</si>
  <si>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</si>
  <si>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</si>
  <si>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</si>
  <si>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</si>
  <si>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</si>
  <si>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</si>
  <si>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</si>
  <si>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</si>
  <si>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</si>
  <si>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</si>
  <si>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</si>
  <si>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</si>
  <si>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</si>
  <si>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</si>
  <si>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</si>
  <si>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</si>
  <si>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</si>
  <si>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</si>
  <si>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</si>
  <si>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</si>
  <si>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</si>
  <si>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</si>
  <si>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</si>
  <si>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</si>
  <si>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</si>
  <si>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</si>
  <si>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</si>
  <si>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</si>
  <si>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</si>
  <si>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</si>
  <si>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</si>
  <si>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</si>
  <si>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</si>
  <si>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</si>
  <si>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</si>
  <si>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</si>
  <si>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</si>
  <si>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</si>
  <si>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</si>
  <si>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</si>
  <si>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</si>
  <si>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</si>
  <si>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</si>
  <si>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</si>
  <si>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</si>
  <si>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</si>
  <si>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</si>
  <si>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</si>
  <si>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</si>
  <si>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</si>
  <si>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</si>
  <si>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</si>
  <si>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</si>
  <si>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</si>
  <si>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</si>
  <si>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</si>
  <si>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</si>
  <si>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</si>
  <si>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</si>
  <si>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</si>
  <si>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</si>
  <si>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</si>
  <si>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</si>
  <si>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</si>
  <si>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</si>
  <si>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</si>
  <si>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</si>
  <si>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</si>
  <si>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</si>
  <si>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</si>
  <si>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</si>
  <si>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</si>
  <si>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</si>
  <si>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</si>
  <si>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</si>
  <si>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</si>
  <si>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</si>
  <si>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</si>
  <si>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</si>
  <si>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</si>
  <si>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</si>
  <si>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</si>
  <si>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</si>
  <si>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</si>
  <si>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</si>
  <si>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</si>
  <si>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</si>
  <si>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</si>
  <si>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</si>
  <si>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</si>
  <si>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</si>
  <si>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</si>
  <si>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</si>
  <si>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</si>
  <si>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</si>
  <si>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</si>
  <si>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</si>
  <si>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</si>
  <si>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</si>
  <si>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</si>
  <si>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</si>
  <si>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</si>
  <si>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</si>
  <si>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</si>
  <si>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</si>
  <si>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前年度より改善され100%を上回っていますが類似団体平均と比べて低い値となっています。また、経費回収率は100％となりましたが、これは統計上の計算によるものであり、実際は使用料で賄われている状況ではありません。
　累積欠損金比率では類似団体平均と比較すると高い値となっています。
　流動比率に対しては起債償還額等の支払時期に財源を確保するため、特に問題はありません。
　企業債残高対事業規模比率は企業債償還額よりも借入額が少ないため、年々減少していきます。
　汚水処理原価については、有収水量は増加しているものの汚水資本費等も増加しているため類似団体平均を上回っています。
　水洗化比率については、類似団体平均、全国平均より下回っているため水洗化普及活動等を展開し水洗化率の向上に努めることが必要です。
　上記の比率については、本事業が依然未普及地域を多く抱える建設途上であり、多額の整備費用に対して下水道使用料収入等が伴っていないためで、当面、大幅な改善は見込めない状況です。
　今後、令和８年度までに人口集中地区の整備による収益の増加を見込んでおり、さらに水洗化率の向上につとめ経営の健全化に取り組んでいきます。
　</t>
    <rPh sb="22" eb="24">
      <t>ウワマワ</t>
    </rPh>
    <rPh sb="30" eb="34">
      <t>ルイジダンタイ</t>
    </rPh>
    <rPh sb="34" eb="36">
      <t>ヘイキン</t>
    </rPh>
    <rPh sb="37" eb="38">
      <t>クラ</t>
    </rPh>
    <rPh sb="40" eb="41">
      <t>ヒク</t>
    </rPh>
    <rPh sb="42" eb="43">
      <t>アタイ</t>
    </rPh>
    <rPh sb="97" eb="98">
      <t>マカナ</t>
    </rPh>
    <rPh sb="120" eb="122">
      <t>ヒリツ</t>
    </rPh>
    <rPh sb="124" eb="128">
      <t>ルイジダンタイ</t>
    </rPh>
    <rPh sb="128" eb="130">
      <t>ヘイキン</t>
    </rPh>
    <rPh sb="131" eb="133">
      <t>ヒカク</t>
    </rPh>
    <rPh sb="136" eb="137">
      <t>タカ</t>
    </rPh>
    <rPh sb="138" eb="139">
      <t>アタイ</t>
    </rPh>
    <rPh sb="154" eb="155">
      <t>タイ</t>
    </rPh>
    <rPh sb="158" eb="164">
      <t>キサイショウカンガクトウ</t>
    </rPh>
    <rPh sb="165" eb="169">
      <t>シハライジキ</t>
    </rPh>
    <rPh sb="170" eb="172">
      <t>ザイゲン</t>
    </rPh>
    <rPh sb="173" eb="175">
      <t>カクホ</t>
    </rPh>
    <rPh sb="180" eb="181">
      <t>トク</t>
    </rPh>
    <rPh sb="182" eb="184">
      <t>モンダイ</t>
    </rPh>
    <rPh sb="193" eb="198">
      <t>キギョウサイザンダカ</t>
    </rPh>
    <rPh sb="198" eb="199">
      <t>タイ</t>
    </rPh>
    <rPh sb="199" eb="205">
      <t>ジギョウキボヒリツ</t>
    </rPh>
    <rPh sb="215" eb="218">
      <t>カリイレガク</t>
    </rPh>
    <rPh sb="219" eb="220">
      <t>スク</t>
    </rPh>
    <rPh sb="225" eb="229">
      <t>ネンネンゲンショウ</t>
    </rPh>
    <rPh sb="238" eb="244">
      <t>オスイショリゲンカ</t>
    </rPh>
    <rPh sb="255" eb="257">
      <t>ゾウカ</t>
    </rPh>
    <rPh sb="264" eb="270">
      <t>オスイシホンヒトウ</t>
    </rPh>
    <rPh sb="271" eb="273">
      <t>ゾウカ</t>
    </rPh>
    <rPh sb="279" eb="281">
      <t>ルイジ</t>
    </rPh>
    <rPh sb="281" eb="285">
      <t>ダンタイヘイキン</t>
    </rPh>
    <rPh sb="286" eb="288">
      <t>ウワマワ</t>
    </rPh>
    <rPh sb="296" eb="301">
      <t>スイセンカヒリツ</t>
    </rPh>
    <rPh sb="307" eb="313">
      <t>ルイジダンタイヘイキン</t>
    </rPh>
    <rPh sb="314" eb="318">
      <t>ゼンコクヘイキン</t>
    </rPh>
    <rPh sb="320" eb="322">
      <t>シタマワ</t>
    </rPh>
    <rPh sb="328" eb="336">
      <t>スイセンカフキュウカツドウトウ</t>
    </rPh>
    <rPh sb="337" eb="339">
      <t>テンカイ</t>
    </rPh>
    <rPh sb="340" eb="344">
      <t>スイセンカリツ</t>
    </rPh>
    <rPh sb="345" eb="347">
      <t>コウジョウ</t>
    </rPh>
    <rPh sb="348" eb="349">
      <t>ツト</t>
    </rPh>
    <rPh sb="354" eb="356">
      <t>ヒツヨウ</t>
    </rPh>
    <rPh sb="361" eb="363">
      <t>ジョウキ</t>
    </rPh>
    <rPh sb="364" eb="366">
      <t>ヒリツ</t>
    </rPh>
    <rPh sb="416" eb="417">
      <t>トウ</t>
    </rPh>
    <rPh sb="452" eb="454">
      <t>レイワ</t>
    </rPh>
    <rPh sb="455" eb="457">
      <t>ネンド</t>
    </rPh>
    <phoneticPr fontId="4"/>
  </si>
  <si>
    <t xml:space="preserve">　本市の公共下水道事業は平成4年度の供用開始から30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</si>
  <si>
    <t>　本市の公共下水道事業は依然投資段階にあることから、元利償還金などの資本費が高く、使用料収入が低い状況にあり、経営の健全性・効率性を示す各指標が類似団体の平均値に比べて悪い状況にあります。今後、令和8年度まで整備事業を拡大して未普及地域の解消を進めることとしており、その間、経常収支比率、累積欠損金比率等は使用料の増収によって改善していく見込みとなっています。企業債残高も少しずつ減少に転じる見込みとなっています。さらに、未普及地域の早期解消と建設事業費の削減に向けた取り組みを検討し、健全性の確保に努め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</si>
</sst>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6E-4FBE-A23D-1CC6639812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c:ext xmlns:c16="http://schemas.microsoft.com/office/drawing/2014/chart" uri="{C3380CC4-5D6E-409C-BE32-E72D297353CC}">
              <c16:uniqueId val="{00000001-496E-4FBE-A23D-1CC6639812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C-4485-8E62-7EC1CDCA4C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c:ext xmlns:c16="http://schemas.microsoft.com/office/drawing/2014/chart" uri="{C3380CC4-5D6E-409C-BE32-E72D297353CC}">
              <c16:uniqueId val="{00000001-E29C-4485-8E62-7EC1CDCA4C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81.400000000000006</c:v>
                </c:pt>
                <c:pt idx="1">
                  <c:v>81.02</c:v>
                </c:pt>
                <c:pt idx="2">
                  <c:v>82.9</c:v>
                </c:pt>
                <c:pt idx="3">
                  <c:v>82.84</c:v>
                </c:pt>
                <c:pt idx="4">
                  <c:v>84.61</c:v>
                </c:pt>
              </c:numCache>
            </c:numRef>
          </c:val>
          <c:extLst>
            <c:ext xmlns:c16="http://schemas.microsoft.com/office/drawing/2014/chart" uri="{C3380CC4-5D6E-409C-BE32-E72D297353CC}">
              <c16:uniqueId val="{00000000-CC3A-4E2A-A99A-A32928928F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c:ext xmlns:c16="http://schemas.microsoft.com/office/drawing/2014/chart" uri="{C3380CC4-5D6E-409C-BE32-E72D297353CC}">
              <c16:uniqueId val="{00000001-CC3A-4E2A-A99A-A32928928F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96.32</c:v>
                </c:pt>
                <c:pt idx="1">
                  <c:v>94.62</c:v>
                </c:pt>
                <c:pt idx="2">
                  <c:v>98.9</c:v>
                </c:pt>
                <c:pt idx="3">
                  <c:v>99.66</c:v>
                </c:pt>
                <c:pt idx="4">
                  <c:v>101.35</c:v>
                </c:pt>
              </c:numCache>
            </c:numRef>
          </c:val>
          <c:extLst>
            <c:ext xmlns:c16="http://schemas.microsoft.com/office/drawing/2014/chart" uri="{C3380CC4-5D6E-409C-BE32-E72D297353CC}">
              <c16:uniqueId val="{00000000-F6BD-4761-8773-1ADE667765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c:ext xmlns:c16="http://schemas.microsoft.com/office/drawing/2014/chart" uri="{C3380CC4-5D6E-409C-BE32-E72D297353CC}">
              <c16:uniqueId val="{00000001-F6BD-4761-8773-1ADE667765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22.78</c:v>
                </c:pt>
                <c:pt idx="1">
                  <c:v>24.15</c:v>
                </c:pt>
                <c:pt idx="2">
                  <c:v>25.87</c:v>
                </c:pt>
                <c:pt idx="3">
                  <c:v>27.58</c:v>
                </c:pt>
                <c:pt idx="4">
                  <c:v>29.42</c:v>
                </c:pt>
              </c:numCache>
            </c:numRef>
          </c:val>
          <c:extLst>
            <c:ext xmlns:c16="http://schemas.microsoft.com/office/drawing/2014/chart" uri="{C3380CC4-5D6E-409C-BE32-E72D297353CC}">
              <c16:uniqueId val="{00000000-824C-456F-9BB5-7230820A6C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c:ext xmlns:c16="http://schemas.microsoft.com/office/drawing/2014/chart" uri="{C3380CC4-5D6E-409C-BE32-E72D297353CC}">
              <c16:uniqueId val="{00000001-824C-456F-9BB5-7230820A6C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3B-48A1-A6D4-0A0239A5DC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c:ext xmlns:c16="http://schemas.microsoft.com/office/drawing/2014/chart" uri="{C3380CC4-5D6E-409C-BE32-E72D297353CC}">
              <c16:uniqueId val="{00000001-2D3B-48A1-A6D4-0A0239A5DC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263.13</c:v>
                </c:pt>
                <c:pt idx="1">
                  <c:v>267.54000000000002</c:v>
                </c:pt>
                <c:pt idx="2">
                  <c:v>264.87</c:v>
                </c:pt>
                <c:pt idx="3">
                  <c:v>259.76</c:v>
                </c:pt>
                <c:pt idx="4">
                  <c:v>259.25</c:v>
                </c:pt>
              </c:numCache>
            </c:numRef>
          </c:val>
          <c:extLst>
            <c:ext xmlns:c16="http://schemas.microsoft.com/office/drawing/2014/chart" uri="{C3380CC4-5D6E-409C-BE32-E72D297353CC}">
              <c16:uniqueId val="{00000000-D6E0-40B4-BB3F-532BFA8B4A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c:ext xmlns:c16="http://schemas.microsoft.com/office/drawing/2014/chart" uri="{C3380CC4-5D6E-409C-BE32-E72D297353CC}">
              <c16:uniqueId val="{00000001-D6E0-40B4-BB3F-532BFA8B4A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57.4</c:v>
                </c:pt>
                <c:pt idx="1">
                  <c:v>49.4</c:v>
                </c:pt>
                <c:pt idx="2">
                  <c:v>31.78</c:v>
                </c:pt>
                <c:pt idx="3">
                  <c:v>27.47</c:v>
                </c:pt>
                <c:pt idx="4">
                  <c:v>24.89</c:v>
                </c:pt>
              </c:numCache>
            </c:numRef>
          </c:val>
          <c:extLst>
            <c:ext xmlns:c16="http://schemas.microsoft.com/office/drawing/2014/chart" uri="{C3380CC4-5D6E-409C-BE32-E72D297353CC}">
              <c16:uniqueId val="{00000000-C0E2-45EA-8DDA-F279FB898C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c:ext xmlns:c16="http://schemas.microsoft.com/office/drawing/2014/chart" uri="{C3380CC4-5D6E-409C-BE32-E72D297353CC}">
              <c16:uniqueId val="{00000001-C0E2-45EA-8DDA-F279FB898C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1669.33</c:v>
                </c:pt>
                <c:pt idx="1">
                  <c:v>1633.78</c:v>
                </c:pt>
                <c:pt idx="2">
                  <c:v>1570.76</c:v>
                </c:pt>
                <c:pt idx="3">
                  <c:v>1593.92</c:v>
                </c:pt>
                <c:pt idx="4">
                  <c:v>1462.47</c:v>
                </c:pt>
              </c:numCache>
            </c:numRef>
          </c:val>
          <c:extLst>
            <c:ext xmlns:c16="http://schemas.microsoft.com/office/drawing/2014/chart" uri="{C3380CC4-5D6E-409C-BE32-E72D297353CC}">
              <c16:uniqueId val="{00000000-3C28-4663-BE1D-09733288F2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c:ext xmlns:c16="http://schemas.microsoft.com/office/drawing/2014/chart" uri="{C3380CC4-5D6E-409C-BE32-E72D297353CC}">
              <c16:uniqueId val="{00000001-3C28-4663-BE1D-09733288F2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100.02</c:v>
                </c:pt>
                <c:pt idx="4">
                  <c:v>100</c:v>
                </c:pt>
              </c:numCache>
            </c:numRef>
          </c:val>
          <c:extLst>
            <c:ext xmlns:c16="http://schemas.microsoft.com/office/drawing/2014/chart" uri="{C3380CC4-5D6E-409C-BE32-E72D297353CC}">
              <c16:uniqueId val="{00000000-429D-4312-914B-7740DACB67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c:ext xmlns:c16="http://schemas.microsoft.com/office/drawing/2014/chart" uri="{C3380CC4-5D6E-409C-BE32-E72D297353CC}">
              <c16:uniqueId val="{00000001-429D-4312-914B-7740DACB67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169.3</c:v>
                </c:pt>
                <c:pt idx="1">
                  <c:v>169.4</c:v>
                </c:pt>
                <c:pt idx="2">
                  <c:v>169.82</c:v>
                </c:pt>
                <c:pt idx="3">
                  <c:v>169.41</c:v>
                </c:pt>
                <c:pt idx="4">
                  <c:v>169.47</c:v>
                </c:pt>
              </c:numCache>
            </c:numRef>
          </c:val>
          <c:extLst>
            <c:ext xmlns:c16="http://schemas.microsoft.com/office/drawing/2014/chart" uri="{C3380CC4-5D6E-409C-BE32-E72D297353CC}">
              <c16:uniqueId val="{00000000-F3CE-4BF6-8F83-B02903F0F6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c:ext xmlns:c16="http://schemas.microsoft.com/office/drawing/2014/chart" uri="{C3380CC4-5D6E-409C-BE32-E72D297353CC}">
              <c16:uniqueId val="{00000001-F3CE-4BF6-8F83-B02903F0F6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大館市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6">
        <f>データ!S6</f>
        <v>69293</v>
      </c>
      <c r="AM8" s="46"/>
      <c r="AN8" s="46"/>
      <c r="AO8" s="46"/>
      <c r="AP8" s="46"/>
      <c r="AQ8" s="46"/>
      <c r="AR8" s="46"/>
      <c r="AS8" s="46"/>
      <c r="AT8" s="45">
        <f>データ!T6</f>
        <v>913.22</v>
      </c>
      <c r="AU8" s="45"/>
      <c r="AV8" s="45"/>
      <c r="AW8" s="45"/>
      <c r="AX8" s="45"/>
      <c r="AY8" s="45"/>
      <c r="AZ8" s="45"/>
      <c r="BA8" s="45"/>
      <c r="BB8" s="45">
        <f>データ!U6</f>
        <v>75.88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42.9</v>
      </c>
      <c r="J10" s="45"/>
      <c r="K10" s="45"/>
      <c r="L10" s="45"/>
      <c r="M10" s="45"/>
      <c r="N10" s="45"/>
      <c r="O10" s="45"/>
      <c r="P10" s="45">
        <f>データ!P6</f>
        <v>51.81</v>
      </c>
      <c r="Q10" s="45"/>
      <c r="R10" s="45"/>
      <c r="S10" s="45"/>
      <c r="T10" s="45"/>
      <c r="U10" s="45"/>
      <c r="V10" s="45"/>
      <c r="W10" s="45">
        <f>データ!Q6</f>
        <v>96.47</v>
      </c>
      <c r="X10" s="45"/>
      <c r="Y10" s="45"/>
      <c r="Z10" s="45"/>
      <c r="AA10" s="45"/>
      <c r="AB10" s="45"/>
      <c r="AC10" s="45"/>
      <c r="AD10" s="46">
        <f>データ!R6</f>
        <v>3190</v>
      </c>
      <c r="AE10" s="46"/>
      <c r="AF10" s="46"/>
      <c r="AG10" s="46"/>
      <c r="AH10" s="46"/>
      <c r="AI10" s="46"/>
      <c r="AJ10" s="46"/>
      <c r="AK10" s="2"/>
      <c r="AL10" s="46">
        <f>データ!V6</f>
        <v>35606</v>
      </c>
      <c r="AM10" s="46"/>
      <c r="AN10" s="46"/>
      <c r="AO10" s="46"/>
      <c r="AP10" s="46"/>
      <c r="AQ10" s="46"/>
      <c r="AR10" s="46"/>
      <c r="AS10" s="46"/>
      <c r="AT10" s="45">
        <f>データ!W6</f>
        <v>12.83</v>
      </c>
      <c r="AU10" s="45"/>
      <c r="AV10" s="45"/>
      <c r="AW10" s="45"/>
      <c r="AX10" s="45"/>
      <c r="AY10" s="45"/>
      <c r="AZ10" s="45"/>
      <c r="BA10" s="45"/>
      <c r="BB10" s="45">
        <f>データ!X6</f>
        <v>2775.21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TbzHa7wV9OFQq92YFh/R8/QZwC8YeD26TT2W7s8Js+8uIAv+w3ATz+7AiXzBAMHhyTEcBvg80lwjm3Q6JmHRg==" saltValue="R89FsVJJeAuzDx+eaetW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52043</v>
      </c>
      <c r="D6" s="19">
        <f t="shared" si="3"/>
        <v>46</v>
      </c>
      <c r="E6" s="19">
        <f t="shared" si="3"/>
        <v>17</v>
      </c>
      <c r="F6" s="19">
        <f t="shared" si="3"/>
        <v>1</v>
      </c>
      <c r="G6" s="19">
        <f t="shared" si="3"/>
        <v>0</v>
      </c>
      <c r="H6" s="19" t="str">
        <f t="shared" si="3"/>
        <v>秋田県　大館市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42.9</v>
      </c>
      <c r="P6" s="20">
        <f t="shared" si="3"/>
        <v>51.81</v>
      </c>
      <c r="Q6" s="20">
        <f t="shared" si="3"/>
        <v>96.47</v>
      </c>
      <c r="R6" s="20">
        <f t="shared" si="3"/>
        <v>3190</v>
      </c>
      <c r="S6" s="20">
        <f t="shared" si="3"/>
        <v>69293</v>
      </c>
      <c r="T6" s="20">
        <f t="shared" si="3"/>
        <v>913.22</v>
      </c>
      <c r="U6" s="20">
        <f t="shared" si="3"/>
        <v>75.88</v>
      </c>
      <c r="V6" s="20">
        <f t="shared" si="3"/>
        <v>35606</v>
      </c>
      <c r="W6" s="20">
        <f t="shared" si="3"/>
        <v>12.83</v>
      </c>
      <c r="X6" s="20">
        <f t="shared" si="3"/>
        <v>2775.21</v>
      </c>
      <c r="Y6" s="21">
        <f>IF(Y7="",NA(),Y7)</f>
        <v>96.32</v>
      </c>
      <c r="Z6" s="21">
        <f t="shared" ref="Z6:AH6" si="4">IF(Z7="",NA(),Z7)</f>
        <v>94.62</v>
      </c>
      <c r="AA6" s="21">
        <f t="shared" si="4"/>
        <v>98.9</v>
      </c>
      <c r="AB6" s="21">
        <f t="shared" si="4"/>
        <v>99.66</v>
      </c>
      <c r="AC6" s="21">
        <f t="shared" si="4"/>
        <v>101.35</v>
      </c>
      <c r="AD6" s="21">
        <f t="shared" si="4"/>
        <v>108.38</v>
      </c>
      <c r="AE6" s="21">
        <f t="shared" si="4"/>
        <v>108.43</v>
      </c>
      <c r="AF6" s="21">
        <f t="shared" si="4"/>
        <v>107.15</v>
      </c>
      <c r="AG6" s="21">
        <f t="shared" si="4"/>
        <v>109.91</v>
      </c>
      <c r="AH6" s="21">
        <f t="shared" si="4"/>
        <v>108.61</v>
      </c>
      <c r="AI6" s="20" t="str">
        <f>IF(AI7="","",IF(AI7="-","【-】","【"&amp;SUBSTITUTE(TEXT(AI7,"#,##0.00"),"-","△")&amp;"】"))</f>
        <v>【107.02】</v>
      </c>
      <c r="AJ6" s="21">
        <f>IF(AJ7="",NA(),AJ7)</f>
        <v>263.13</v>
      </c>
      <c r="AK6" s="21">
        <f t="shared" ref="AK6:AS6" si="5">IF(AK7="",NA(),AK7)</f>
        <v>267.54000000000002</v>
      </c>
      <c r="AL6" s="21">
        <f t="shared" si="5"/>
        <v>264.87</v>
      </c>
      <c r="AM6" s="21">
        <f t="shared" si="5"/>
        <v>259.76</v>
      </c>
      <c r="AN6" s="21">
        <f t="shared" si="5"/>
        <v>259.25</v>
      </c>
      <c r="AO6" s="21">
        <f t="shared" si="5"/>
        <v>12.78</v>
      </c>
      <c r="AP6" s="21">
        <f t="shared" si="5"/>
        <v>12.89</v>
      </c>
      <c r="AQ6" s="21">
        <f t="shared" si="5"/>
        <v>15.68</v>
      </c>
      <c r="AR6" s="21">
        <f t="shared" si="5"/>
        <v>9.42</v>
      </c>
      <c r="AS6" s="21">
        <f t="shared" si="5"/>
        <v>11.49</v>
      </c>
      <c r="AT6" s="20" t="str">
        <f>IF(AT7="","",IF(AT7="-","【-】","【"&amp;SUBSTITUTE(TEXT(AT7,"#,##0.00"),"-","△")&amp;"】"))</f>
        <v>【3.09】</v>
      </c>
      <c r="AU6" s="21">
        <f>IF(AU7="",NA(),AU7)</f>
        <v>57.4</v>
      </c>
      <c r="AV6" s="21">
        <f t="shared" ref="AV6:BD6" si="6">IF(AV7="",NA(),AV7)</f>
        <v>49.4</v>
      </c>
      <c r="AW6" s="21">
        <f t="shared" si="6"/>
        <v>31.78</v>
      </c>
      <c r="AX6" s="21">
        <f t="shared" si="6"/>
        <v>27.47</v>
      </c>
      <c r="AY6" s="21">
        <f t="shared" si="6"/>
        <v>24.89</v>
      </c>
      <c r="AZ6" s="21">
        <f t="shared" si="6"/>
        <v>57.48</v>
      </c>
      <c r="BA6" s="21">
        <f t="shared" si="6"/>
        <v>54.32</v>
      </c>
      <c r="BB6" s="21">
        <f t="shared" si="6"/>
        <v>46.82</v>
      </c>
      <c r="BC6" s="21">
        <f t="shared" si="6"/>
        <v>47.61</v>
      </c>
      <c r="BD6" s="21">
        <f t="shared" si="6"/>
        <v>52.69</v>
      </c>
      <c r="BE6" s="20" t="str">
        <f>IF(BE7="","",IF(BE7="-","【-】","【"&amp;SUBSTITUTE(TEXT(BE7,"#,##0.00"),"-","△")&amp;"】"))</f>
        <v>【71.39】</v>
      </c>
      <c r="BF6" s="21">
        <f>IF(BF7="",NA(),BF7)</f>
        <v>1669.33</v>
      </c>
      <c r="BG6" s="21">
        <f t="shared" ref="BG6:BO6" si="7">IF(BG7="",NA(),BG7)</f>
        <v>1633.78</v>
      </c>
      <c r="BH6" s="21">
        <f t="shared" si="7"/>
        <v>1570.76</v>
      </c>
      <c r="BI6" s="21">
        <f t="shared" si="7"/>
        <v>1593.92</v>
      </c>
      <c r="BJ6" s="21">
        <f t="shared" si="7"/>
        <v>1462.47</v>
      </c>
      <c r="BK6" s="21">
        <f t="shared" si="7"/>
        <v>1046.25</v>
      </c>
      <c r="BL6" s="21">
        <f t="shared" si="7"/>
        <v>1000.94</v>
      </c>
      <c r="BM6" s="21">
        <f t="shared" si="7"/>
        <v>1028.05</v>
      </c>
      <c r="BN6" s="21">
        <f t="shared" si="7"/>
        <v>1092.22</v>
      </c>
      <c r="BO6" s="21">
        <f t="shared" si="7"/>
        <v>998.38</v>
      </c>
      <c r="BP6" s="20" t="str">
        <f>IF(BP7="","",IF(BP7="-","【-】","【"&amp;SUBSTITUTE(TEXT(BP7,"#,##0.00"),"-","△")&amp;"】"))</f>
        <v>【669.11】</v>
      </c>
      <c r="BQ6" s="21">
        <f>IF(BQ7="",NA(),BQ7)</f>
        <v>100</v>
      </c>
      <c r="BR6" s="21">
        <f t="shared" ref="BR6:BZ6" si="8">IF(BR7="",NA(),BR7)</f>
        <v>100</v>
      </c>
      <c r="BS6" s="21">
        <f t="shared" si="8"/>
        <v>100</v>
      </c>
      <c r="BT6" s="21">
        <f t="shared" si="8"/>
        <v>100.02</v>
      </c>
      <c r="BU6" s="21">
        <f t="shared" si="8"/>
        <v>100</v>
      </c>
      <c r="BV6" s="21">
        <f t="shared" si="8"/>
        <v>88.37</v>
      </c>
      <c r="BW6" s="21">
        <f t="shared" si="8"/>
        <v>93.77</v>
      </c>
      <c r="BX6" s="21">
        <f t="shared" si="8"/>
        <v>94.73</v>
      </c>
      <c r="BY6" s="21">
        <f t="shared" si="8"/>
        <v>97.53</v>
      </c>
      <c r="BZ6" s="21">
        <f t="shared" si="8"/>
        <v>95.92</v>
      </c>
      <c r="CA6" s="20" t="str">
        <f>IF(CA7="","",IF(CA7="-","【-】","【"&amp;SUBSTITUTE(TEXT(CA7,"#,##0.00"),"-","△")&amp;"】"))</f>
        <v>【99.73】</v>
      </c>
      <c r="CB6" s="21">
        <f>IF(CB7="",NA(),CB7)</f>
        <v>169.3</v>
      </c>
      <c r="CC6" s="21">
        <f t="shared" ref="CC6:CK6" si="9">IF(CC7="",NA(),CC7)</f>
        <v>169.4</v>
      </c>
      <c r="CD6" s="21">
        <f t="shared" si="9"/>
        <v>169.82</v>
      </c>
      <c r="CE6" s="21">
        <f t="shared" si="9"/>
        <v>169.41</v>
      </c>
      <c r="CF6" s="21">
        <f t="shared" si="9"/>
        <v>169.47</v>
      </c>
      <c r="CG6" s="21">
        <f t="shared" si="9"/>
        <v>178.11</v>
      </c>
      <c r="CH6" s="21">
        <f t="shared" si="9"/>
        <v>165.57</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59.19</v>
      </c>
      <c r="CT6" s="21">
        <f t="shared" si="10"/>
        <v>61.4</v>
      </c>
      <c r="CU6" s="21">
        <f t="shared" si="10"/>
        <v>61.51</v>
      </c>
      <c r="CV6" s="21">
        <f t="shared" si="10"/>
        <v>51.2</v>
      </c>
      <c r="CW6" s="20" t="str">
        <f>IF(CW7="","",IF(CW7="-","【-】","【"&amp;SUBSTITUTE(TEXT(CW7,"#,##0.00"),"-","△")&amp;"】"))</f>
        <v>【59.99】</v>
      </c>
      <c r="CX6" s="21">
        <f>IF(CX7="",NA(),CX7)</f>
        <v>81.400000000000006</v>
      </c>
      <c r="CY6" s="21">
        <f t="shared" ref="CY6:DG6" si="11">IF(CY7="",NA(),CY7)</f>
        <v>81.02</v>
      </c>
      <c r="CZ6" s="21">
        <f t="shared" si="11"/>
        <v>82.9</v>
      </c>
      <c r="DA6" s="21">
        <f t="shared" si="11"/>
        <v>82.84</v>
      </c>
      <c r="DB6" s="21">
        <f t="shared" si="11"/>
        <v>84.61</v>
      </c>
      <c r="DC6" s="21">
        <f t="shared" si="11"/>
        <v>87.14</v>
      </c>
      <c r="DD6" s="21">
        <f t="shared" si="11"/>
        <v>86.66</v>
      </c>
      <c r="DE6" s="21">
        <f t="shared" si="11"/>
        <v>86.28</v>
      </c>
      <c r="DF6" s="21">
        <f t="shared" si="11"/>
        <v>85.82</v>
      </c>
      <c r="DG6" s="21">
        <f t="shared" si="11"/>
        <v>85.03</v>
      </c>
      <c r="DH6" s="20" t="str">
        <f>IF(DH7="","",IF(DH7="-","【-】","【"&amp;SUBSTITUTE(TEXT(DH7,"#,##0.00"),"-","△")&amp;"】"))</f>
        <v>【95.72】</v>
      </c>
      <c r="DI6" s="21">
        <f>IF(DI7="",NA(),DI7)</f>
        <v>22.78</v>
      </c>
      <c r="DJ6" s="21">
        <f t="shared" ref="DJ6:DR6" si="12">IF(DJ7="",NA(),DJ7)</f>
        <v>24.15</v>
      </c>
      <c r="DK6" s="21">
        <f t="shared" si="12"/>
        <v>25.87</v>
      </c>
      <c r="DL6" s="21">
        <f t="shared" si="12"/>
        <v>27.58</v>
      </c>
      <c r="DM6" s="21">
        <f t="shared" si="12"/>
        <v>29.42</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52043</v>
      </c>
      <c r="D7" s="23">
        <v>46</v>
      </c>
      <c r="E7" s="23">
        <v>17</v>
      </c>
      <c r="F7" s="23">
        <v>1</v>
      </c>
      <c r="G7" s="23">
        <v>0</v>
      </c>
      <c r="H7" s="23" t="s">
        <v>96</v>
      </c>
      <c r="I7" s="23" t="s">
        <v>97</v>
      </c>
      <c r="J7" s="23" t="s">
        <v>98</v>
      </c>
      <c r="K7" s="23" t="s">
        <v>99</v>
      </c>
      <c r="L7" s="23" t="s">
        <v>100</v>
      </c>
      <c r="M7" s="23" t="s">
        <v>101</v>
      </c>
      <c r="N7" s="24" t="s">
        <v>102</v>
      </c>
      <c r="O7" s="24">
        <v>42.9</v>
      </c>
      <c r="P7" s="24">
        <v>51.81</v>
      </c>
      <c r="Q7" s="24">
        <v>96.47</v>
      </c>
      <c r="R7" s="24">
        <v>3190</v>
      </c>
      <c r="S7" s="24">
        <v>69293</v>
      </c>
      <c r="T7" s="24">
        <v>913.22</v>
      </c>
      <c r="U7" s="24">
        <v>75.88</v>
      </c>
      <c r="V7" s="24">
        <v>35606</v>
      </c>
      <c r="W7" s="24">
        <v>12.83</v>
      </c>
      <c r="X7" s="24">
        <v>2775.21</v>
      </c>
      <c r="Y7" s="24">
        <v>96.32</v>
      </c>
      <c r="Z7" s="24">
        <v>94.62</v>
      </c>
      <c r="AA7" s="24">
        <v>98.9</v>
      </c>
      <c r="AB7" s="24">
        <v>99.66</v>
      </c>
      <c r="AC7" s="24">
        <v>101.35</v>
      </c>
      <c r="AD7" s="24">
        <v>108.38</v>
      </c>
      <c r="AE7" s="24">
        <v>108.43</v>
      </c>
      <c r="AF7" s="24">
        <v>107.15</v>
      </c>
      <c r="AG7" s="24">
        <v>109.91</v>
      </c>
      <c r="AH7" s="24">
        <v>108.61</v>
      </c>
      <c r="AI7" s="24">
        <v>107.02</v>
      </c>
      <c r="AJ7" s="24">
        <v>263.13</v>
      </c>
      <c r="AK7" s="24">
        <v>267.54000000000002</v>
      </c>
      <c r="AL7" s="24">
        <v>264.87</v>
      </c>
      <c r="AM7" s="24">
        <v>259.76</v>
      </c>
      <c r="AN7" s="24">
        <v>259.25</v>
      </c>
      <c r="AO7" s="24">
        <v>12.78</v>
      </c>
      <c r="AP7" s="24">
        <v>12.89</v>
      </c>
      <c r="AQ7" s="24">
        <v>15.68</v>
      </c>
      <c r="AR7" s="24">
        <v>9.42</v>
      </c>
      <c r="AS7" s="24">
        <v>11.49</v>
      </c>
      <c r="AT7" s="24">
        <v>3.09</v>
      </c>
      <c r="AU7" s="24">
        <v>57.4</v>
      </c>
      <c r="AV7" s="24">
        <v>49.4</v>
      </c>
      <c r="AW7" s="24">
        <v>31.78</v>
      </c>
      <c r="AX7" s="24">
        <v>27.47</v>
      </c>
      <c r="AY7" s="24">
        <v>24.89</v>
      </c>
      <c r="AZ7" s="24">
        <v>57.48</v>
      </c>
      <c r="BA7" s="24">
        <v>54.32</v>
      </c>
      <c r="BB7" s="24">
        <v>46.82</v>
      </c>
      <c r="BC7" s="24">
        <v>47.61</v>
      </c>
      <c r="BD7" s="24">
        <v>52.69</v>
      </c>
      <c r="BE7" s="24">
        <v>71.39</v>
      </c>
      <c r="BF7" s="24">
        <v>1669.33</v>
      </c>
      <c r="BG7" s="24">
        <v>1633.78</v>
      </c>
      <c r="BH7" s="24">
        <v>1570.76</v>
      </c>
      <c r="BI7" s="24">
        <v>1593.92</v>
      </c>
      <c r="BJ7" s="24">
        <v>1462.47</v>
      </c>
      <c r="BK7" s="24">
        <v>1046.25</v>
      </c>
      <c r="BL7" s="24">
        <v>1000.94</v>
      </c>
      <c r="BM7" s="24">
        <v>1028.05</v>
      </c>
      <c r="BN7" s="24">
        <v>1092.22</v>
      </c>
      <c r="BO7" s="24">
        <v>998.38</v>
      </c>
      <c r="BP7" s="24">
        <v>669.11</v>
      </c>
      <c r="BQ7" s="24">
        <v>100</v>
      </c>
      <c r="BR7" s="24">
        <v>100</v>
      </c>
      <c r="BS7" s="24">
        <v>100</v>
      </c>
      <c r="BT7" s="24">
        <v>100.02</v>
      </c>
      <c r="BU7" s="24">
        <v>100</v>
      </c>
      <c r="BV7" s="24">
        <v>88.37</v>
      </c>
      <c r="BW7" s="24">
        <v>93.77</v>
      </c>
      <c r="BX7" s="24">
        <v>94.73</v>
      </c>
      <c r="BY7" s="24">
        <v>97.53</v>
      </c>
      <c r="BZ7" s="24">
        <v>95.92</v>
      </c>
      <c r="CA7" s="24">
        <v>99.73</v>
      </c>
      <c r="CB7" s="24">
        <v>169.3</v>
      </c>
      <c r="CC7" s="24">
        <v>169.4</v>
      </c>
      <c r="CD7" s="24">
        <v>169.82</v>
      </c>
      <c r="CE7" s="24">
        <v>169.41</v>
      </c>
      <c r="CF7" s="24">
        <v>169.47</v>
      </c>
      <c r="CG7" s="24">
        <v>178.11</v>
      </c>
      <c r="CH7" s="24">
        <v>165.57</v>
      </c>
      <c r="CI7" s="24">
        <v>160.91</v>
      </c>
      <c r="CJ7" s="24">
        <v>155.83000000000001</v>
      </c>
      <c r="CK7" s="24">
        <v>156.75</v>
      </c>
      <c r="CL7" s="24">
        <v>134.97999999999999</v>
      </c>
      <c r="CM7" s="24" t="s">
        <v>102</v>
      </c>
      <c r="CN7" s="24" t="s">
        <v>102</v>
      </c>
      <c r="CO7" s="24" t="s">
        <v>102</v>
      </c>
      <c r="CP7" s="24" t="s">
        <v>102</v>
      </c>
      <c r="CQ7" s="24" t="s">
        <v>102</v>
      </c>
      <c r="CR7" s="24">
        <v>59.55</v>
      </c>
      <c r="CS7" s="24">
        <v>59.19</v>
      </c>
      <c r="CT7" s="24">
        <v>61.4</v>
      </c>
      <c r="CU7" s="24">
        <v>61.51</v>
      </c>
      <c r="CV7" s="24">
        <v>51.2</v>
      </c>
      <c r="CW7" s="24">
        <v>59.99</v>
      </c>
      <c r="CX7" s="24">
        <v>81.400000000000006</v>
      </c>
      <c r="CY7" s="24">
        <v>81.02</v>
      </c>
      <c r="CZ7" s="24">
        <v>82.9</v>
      </c>
      <c r="DA7" s="24">
        <v>82.84</v>
      </c>
      <c r="DB7" s="24">
        <v>84.61</v>
      </c>
      <c r="DC7" s="24">
        <v>87.14</v>
      </c>
      <c r="DD7" s="24">
        <v>86.66</v>
      </c>
      <c r="DE7" s="24">
        <v>86.28</v>
      </c>
      <c r="DF7" s="24">
        <v>85.82</v>
      </c>
      <c r="DG7" s="24">
        <v>85.03</v>
      </c>
      <c r="DH7" s="24">
        <v>95.72</v>
      </c>
      <c r="DI7" s="24">
        <v>22.78</v>
      </c>
      <c r="DJ7" s="24">
        <v>24.15</v>
      </c>
      <c r="DK7" s="24">
        <v>25.87</v>
      </c>
      <c r="DL7" s="24">
        <v>27.58</v>
      </c>
      <c r="DM7" s="24">
        <v>29.42</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v>
      </c>
      <c r="EF7" s="24">
        <v>0</v>
      </c>
      <c r="EG7" s="24">
        <v>0</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CL8203</cp:lastModifiedBy>
  <cp:lastPrinted>2023-01-18T00:45:58Z</cp:lastPrinted>
  <dcterms:created xsi:type="dcterms:W3CDTF">2023-01-12T23:26:49Z</dcterms:created>
  <dcterms:modified xsi:type="dcterms:W3CDTF">2023-02-24T04:34:40Z</dcterms:modified>
  <cp:category/>
</cp:coreProperties>
</file>