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下水道課\④負担金係（共有）\002_アクションプランシミュレーション\003_経営比較分析表\R07\報告\【経営比較分析表】\"/>
    </mc:Choice>
  </mc:AlternateContent>
  <workbookProtection workbookAlgorithmName="SHA-512" workbookHashValue="74h9ZA//J2eIgFIGrQQ+iit3ke6qrfWNs63fuxPk/sREa6seI1X6QUhEdDngEcBNS7l/lldMKZ/IaSkfA7HOOg==" workbookSaltValue="kv9TX4D3hgUS8kBVQ+Wdsg=="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<sst xmlns="http://schemas.openxmlformats.org/spreadsheetml/2006/main" count="236" uniqueCount="116">
  <si>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</si>
  <si>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</si>
  <si>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</si>
  <si>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</si>
  <si>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</si>
  <si>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</si>
  <si>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</si>
  <si>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</si>
  <si>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</si>
  <si>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</si>
  <si>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</si>
  <si>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</si>
  <si>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</si>
  <si>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</si>
  <si>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</si>
  <si>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</si>
  <si>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</si>
  <si>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</si>
  <si>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</si>
  <si>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</si>
  <si>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</si>
  <si>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</si>
  <si>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</si>
  <si>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</si>
  <si>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</si>
  <si>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</si>
  <si>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</si>
  <si>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</si>
  <si>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</si>
  <si>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</si>
  <si>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</si>
  <si>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</si>
  <si>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</si>
  <si>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</si>
  <si>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</si>
  <si>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</si>
  <si>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</si>
  <si>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</si>
  <si>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</si>
  <si>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</si>
  <si>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</si>
  <si>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</si>
  <si>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</si>
  <si>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</si>
  <si>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</si>
  <si>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</si>
  <si>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</si>
  <si>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</si>
  <si>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</si>
  <si>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</si>
  <si>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</si>
  <si>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</si>
  <si>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</si>
  <si>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</si>
  <si>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</si>
  <si>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</si>
  <si>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</si>
  <si>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</si>
  <si>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</si>
  <si>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</si>
  <si>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</si>
  <si>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</si>
  <si>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</si>
  <si>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</si>
  <si>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</si>
  <si>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</si>
  <si>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</si>
  <si>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</si>
  <si>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</si>
  <si>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</si>
  <si>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</si>
  <si>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</si>
  <si>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</si>
  <si>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</si>
  <si>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</si>
  <si>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</si>
  <si>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</si>
  <si>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</si>
  <si>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</si>
  <si>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</si>
  <si>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</si>
  <si>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</si>
  <si>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</si>
  <si>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</si>
  <si>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</si>
  <si>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</si>
  <si>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</si>
  <si>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</si>
  <si>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</si>
  <si>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</si>
  <si>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</si>
  <si>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</si>
  <si>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</si>
  <si>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</si>
  <si>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</si>
  <si>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</si>
  <si>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大館市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</si>
  <si>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</si>
  <si>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</si>
  <si>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</si>
  <si>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</si>
  <si>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</si>
  <si>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</si>
  <si>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</si>
  <si>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</si>
  <si>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</si>
  <si>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</si>
  <si>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</si>
  <si>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</si>
  <si>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</si>
  <si>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</si>
  <si>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</si>
  <si>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</si>
  <si>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市の公共下水道事業は平成4年度の供用開始から30年を経過していますが、下水道事業資産の大部分を占める管渠（構築物）の法定耐用年数は50年とされていることから、今後直ちに大規模更新（修繕）工事が発生することはありません。また、法定耐用年数を経過した管渠が存在しないことから、管渠老朽化率は算定されておりませんが、一部、劣化の著しい管渠についての維持修繕等が発生しています。
　管渠以外の有形固定資産については、修繕計画に基づき定期的な維持管理を行うことで、費用の平準化を図っています。
</t>
  </si>
  <si>
    <t>　本市の公共下水道事業は依然投資段階にあることから、元利償還金などの資本費が高く、使用料収入が低い状況であり、経営の健全性・効率性を示す各指標が類似団体の平均値に比べて悪い状況にあります。今後、令和8年度まで整備事業を拡大して未普及地域の解消を進めることとしており、その間、経常収支比率、累積欠損金比率等は使用料の増収によって改善していく見込みとなっています。また、企業債残高も少しずつ減少に転じる見込みとなっています。さらに、未普及地域の早期解消と建設事業費の削減に向けた取り組みを検討し、健全性の確保に努めてまいります。　
　</t>
  </si>
  <si>
    <t xml:space="preserve">  経常収支比率が悪化しているのは、一般会計繰入金の減少や下水道整備により固定資産の減価償却費が増加したためで、類似団体平均と比べても低い値となっています。また、経費回収率は100％となりましたが、これは統計上の計算によるものであり、実際は使用料で賄われている状況ではありません。
　累積欠損金比率では類似団体平均と比較すると高い値となっています。
　流動比率に対しては起債償還額等の支払時期に財源を確保するため、特に問題はありません。
　企業債残高対事業規模比率は平準化債拡充分の借入により増加しましたが、今後は企業債償還額よりも借入額を少なくするため、年々減少していく見込みです。
　汚水処理原価については、有収水量が減少し汚水処理費が増加しているため類似団体平均を上回っています。
　水洗化比率については、類似団体平均、全国平均より下回っているため水洗化普及活動等を展開し水洗化率の向上に努めることが必要です。
　上記の比率については、本事業が依然未普及地域を多く抱える建設途上であり、多額の整備費用に対して下水道使用料収入等が伴っていないためで、当面、大幅な改善は見込めない状況です。
　今後は、令和８年度までに人口集中地区の整備による収益の増加を見込んでおり、さらに水洗化率の向上に努め経営の健全化に取り組んでいきます。
　</t>
    <rPh sb="246" eb="248">
      <t>ゾウカ</t>
    </rPh>
    <rPh sb="286" eb="288">
      <t>ミコミ</t>
    </rPh>
    <rPh sb="311" eb="313">
      <t>ゲンショウ</t>
    </rPh>
    <rPh sb="316" eb="319">
      <t>ショリヒ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</si>
</sst>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C9-4196-B57B-A0677B0D7B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0.13</c:v>
                </c:pt>
                <c:pt idx="3">
                  <c:v>0.06</c:v>
                </c:pt>
                <c:pt idx="4">
                  <c:v>0.08</c:v>
                </c:pt>
              </c:numCache>
            </c:numRef>
          </c:val>
          <c:smooth val="0"/>
          <c:extLst>
            <c:ext xmlns:c16="http://schemas.microsoft.com/office/drawing/2014/chart" uri="{C3380CC4-5D6E-409C-BE32-E72D297353CC}">
              <c16:uniqueId val="{00000001-32C9-4196-B57B-A0677B0D7B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A-4314-810D-F86318378F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64.14</c:v>
                </c:pt>
                <c:pt idx="3">
                  <c:v>63.71</c:v>
                </c:pt>
                <c:pt idx="4">
                  <c:v>64.95</c:v>
                </c:pt>
              </c:numCache>
            </c:numRef>
          </c:val>
          <c:smooth val="0"/>
          <c:extLst>
            <c:ext xmlns:c16="http://schemas.microsoft.com/office/drawing/2014/chart" uri="{C3380CC4-5D6E-409C-BE32-E72D297353CC}">
              <c16:uniqueId val="{00000001-E1CA-4314-810D-F86318378F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82.84</c:v>
                </c:pt>
                <c:pt idx="1">
                  <c:v>84.61</c:v>
                </c:pt>
                <c:pt idx="2">
                  <c:v>86.12</c:v>
                </c:pt>
                <c:pt idx="3">
                  <c:v>87.07</c:v>
                </c:pt>
                <c:pt idx="4">
                  <c:v>87.66</c:v>
                </c:pt>
              </c:numCache>
            </c:numRef>
          </c:val>
          <c:extLst>
            <c:ext xmlns:c16="http://schemas.microsoft.com/office/drawing/2014/chart" uri="{C3380CC4-5D6E-409C-BE32-E72D297353CC}">
              <c16:uniqueId val="{00000000-61C6-44F5-936E-1EEE66223F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92.9</c:v>
                </c:pt>
                <c:pt idx="3">
                  <c:v>92.89</c:v>
                </c:pt>
                <c:pt idx="4">
                  <c:v>93.08</c:v>
                </c:pt>
              </c:numCache>
            </c:numRef>
          </c:val>
          <c:smooth val="0"/>
          <c:extLst>
            <c:ext xmlns:c16="http://schemas.microsoft.com/office/drawing/2014/chart" uri="{C3380CC4-5D6E-409C-BE32-E72D297353CC}">
              <c16:uniqueId val="{00000001-61C6-44F5-936E-1EEE66223F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99.66</c:v>
                </c:pt>
                <c:pt idx="1">
                  <c:v>101.35</c:v>
                </c:pt>
                <c:pt idx="2">
                  <c:v>89.59</c:v>
                </c:pt>
                <c:pt idx="3">
                  <c:v>84.08</c:v>
                </c:pt>
                <c:pt idx="4">
                  <c:v>80.08</c:v>
                </c:pt>
              </c:numCache>
            </c:numRef>
          </c:val>
          <c:extLst>
            <c:ext xmlns:c16="http://schemas.microsoft.com/office/drawing/2014/chart" uri="{C3380CC4-5D6E-409C-BE32-E72D297353CC}">
              <c16:uniqueId val="{00000000-F364-44CF-8EE7-ED1ACC73B3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107.49</c:v>
                </c:pt>
                <c:pt idx="3">
                  <c:v>107.64</c:v>
                </c:pt>
                <c:pt idx="4">
                  <c:v>106.35</c:v>
                </c:pt>
              </c:numCache>
            </c:numRef>
          </c:val>
          <c:smooth val="0"/>
          <c:extLst>
            <c:ext xmlns:c16="http://schemas.microsoft.com/office/drawing/2014/chart" uri="{C3380CC4-5D6E-409C-BE32-E72D297353CC}">
              <c16:uniqueId val="{00000001-F364-44CF-8EE7-ED1ACC73B3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27.58</c:v>
                </c:pt>
                <c:pt idx="1">
                  <c:v>29.42</c:v>
                </c:pt>
                <c:pt idx="2">
                  <c:v>31.23</c:v>
                </c:pt>
                <c:pt idx="3">
                  <c:v>32.340000000000003</c:v>
                </c:pt>
                <c:pt idx="4">
                  <c:v>31.13</c:v>
                </c:pt>
              </c:numCache>
            </c:numRef>
          </c:val>
          <c:extLst>
            <c:ext xmlns:c16="http://schemas.microsoft.com/office/drawing/2014/chart" uri="{C3380CC4-5D6E-409C-BE32-E72D297353CC}">
              <c16:uniqueId val="{00000000-2620-4771-890F-345FBD3802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27.46</c:v>
                </c:pt>
                <c:pt idx="3">
                  <c:v>29.93</c:v>
                </c:pt>
                <c:pt idx="4">
                  <c:v>31.89</c:v>
                </c:pt>
              </c:numCache>
            </c:numRef>
          </c:val>
          <c:smooth val="0"/>
          <c:extLst>
            <c:ext xmlns:c16="http://schemas.microsoft.com/office/drawing/2014/chart" uri="{C3380CC4-5D6E-409C-BE32-E72D297353CC}">
              <c16:uniqueId val="{00000001-2620-4771-890F-345FBD3802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86-4F40-B268-35B7AD4AF7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2.08</c:v>
                </c:pt>
                <c:pt idx="3">
                  <c:v>2.74</c:v>
                </c:pt>
                <c:pt idx="4">
                  <c:v>3.24</c:v>
                </c:pt>
              </c:numCache>
            </c:numRef>
          </c:val>
          <c:smooth val="0"/>
          <c:extLst>
            <c:ext xmlns:c16="http://schemas.microsoft.com/office/drawing/2014/chart" uri="{C3380CC4-5D6E-409C-BE32-E72D297353CC}">
              <c16:uniqueId val="{00000001-2186-4F40-B268-35B7AD4AF7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259.76</c:v>
                </c:pt>
                <c:pt idx="1">
                  <c:v>259.25</c:v>
                </c:pt>
                <c:pt idx="2">
                  <c:v>279.56</c:v>
                </c:pt>
                <c:pt idx="3">
                  <c:v>319.87</c:v>
                </c:pt>
                <c:pt idx="4">
                  <c:v>362.86</c:v>
                </c:pt>
              </c:numCache>
            </c:numRef>
          </c:val>
          <c:extLst>
            <c:ext xmlns:c16="http://schemas.microsoft.com/office/drawing/2014/chart" uri="{C3380CC4-5D6E-409C-BE32-E72D297353CC}">
              <c16:uniqueId val="{00000000-B037-407D-992B-7DBA159F4D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5.41</c:v>
                </c:pt>
                <c:pt idx="3">
                  <c:v>5.61</c:v>
                </c:pt>
                <c:pt idx="4">
                  <c:v>6.26</c:v>
                </c:pt>
              </c:numCache>
            </c:numRef>
          </c:val>
          <c:smooth val="0"/>
          <c:extLst>
            <c:ext xmlns:c16="http://schemas.microsoft.com/office/drawing/2014/chart" uri="{C3380CC4-5D6E-409C-BE32-E72D297353CC}">
              <c16:uniqueId val="{00000001-B037-407D-992B-7DBA159F4D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27.47</c:v>
                </c:pt>
                <c:pt idx="1">
                  <c:v>24.89</c:v>
                </c:pt>
                <c:pt idx="2">
                  <c:v>42.53</c:v>
                </c:pt>
                <c:pt idx="3">
                  <c:v>32.89</c:v>
                </c:pt>
                <c:pt idx="4">
                  <c:v>35.53</c:v>
                </c:pt>
              </c:numCache>
            </c:numRef>
          </c:val>
          <c:extLst>
            <c:ext xmlns:c16="http://schemas.microsoft.com/office/drawing/2014/chart" uri="{C3380CC4-5D6E-409C-BE32-E72D297353CC}">
              <c16:uniqueId val="{00000000-3948-4767-BACE-F33AED7B22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69.180000000000007</c:v>
                </c:pt>
                <c:pt idx="3">
                  <c:v>76.319999999999993</c:v>
                </c:pt>
                <c:pt idx="4">
                  <c:v>80.33</c:v>
                </c:pt>
              </c:numCache>
            </c:numRef>
          </c:val>
          <c:smooth val="0"/>
          <c:extLst>
            <c:ext xmlns:c16="http://schemas.microsoft.com/office/drawing/2014/chart" uri="{C3380CC4-5D6E-409C-BE32-E72D297353CC}">
              <c16:uniqueId val="{00000001-3948-4767-BACE-F33AED7B22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1593.92</c:v>
                </c:pt>
                <c:pt idx="1">
                  <c:v>1462.47</c:v>
                </c:pt>
                <c:pt idx="2">
                  <c:v>1454.44</c:v>
                </c:pt>
                <c:pt idx="3">
                  <c:v>1462.38</c:v>
                </c:pt>
                <c:pt idx="4">
                  <c:v>1515.38</c:v>
                </c:pt>
              </c:numCache>
            </c:numRef>
          </c:val>
          <c:extLst>
            <c:ext xmlns:c16="http://schemas.microsoft.com/office/drawing/2014/chart" uri="{C3380CC4-5D6E-409C-BE32-E72D297353CC}">
              <c16:uniqueId val="{00000000-EC9E-47B8-B7A0-F273425660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789.87</c:v>
                </c:pt>
                <c:pt idx="3">
                  <c:v>749.43</c:v>
                </c:pt>
                <c:pt idx="4">
                  <c:v>698.04</c:v>
                </c:pt>
              </c:numCache>
            </c:numRef>
          </c:val>
          <c:smooth val="0"/>
          <c:extLst>
            <c:ext xmlns:c16="http://schemas.microsoft.com/office/drawing/2014/chart" uri="{C3380CC4-5D6E-409C-BE32-E72D297353CC}">
              <c16:uniqueId val="{00000001-EC9E-47B8-B7A0-F273425660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100.02</c:v>
                </c:pt>
                <c:pt idx="1">
                  <c:v>100</c:v>
                </c:pt>
                <c:pt idx="2">
                  <c:v>100</c:v>
                </c:pt>
                <c:pt idx="3">
                  <c:v>100</c:v>
                </c:pt>
                <c:pt idx="4">
                  <c:v>100</c:v>
                </c:pt>
              </c:numCache>
            </c:numRef>
          </c:val>
          <c:extLst>
            <c:ext xmlns:c16="http://schemas.microsoft.com/office/drawing/2014/chart" uri="{C3380CC4-5D6E-409C-BE32-E72D297353CC}">
              <c16:uniqueId val="{00000000-C41C-4C5F-9CAF-26139E3B01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98.06</c:v>
                </c:pt>
                <c:pt idx="3">
                  <c:v>98.46</c:v>
                </c:pt>
                <c:pt idx="4">
                  <c:v>97.98</c:v>
                </c:pt>
              </c:numCache>
            </c:numRef>
          </c:val>
          <c:smooth val="0"/>
          <c:extLst>
            <c:ext xmlns:c16="http://schemas.microsoft.com/office/drawing/2014/chart" uri="{C3380CC4-5D6E-409C-BE32-E72D297353CC}">
              <c16:uniqueId val="{00000001-C41C-4C5F-9CAF-26139E3B01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169.41</c:v>
                </c:pt>
                <c:pt idx="1">
                  <c:v>169.47</c:v>
                </c:pt>
                <c:pt idx="2">
                  <c:v>169.98</c:v>
                </c:pt>
                <c:pt idx="3">
                  <c:v>169.73</c:v>
                </c:pt>
                <c:pt idx="4">
                  <c:v>170.48</c:v>
                </c:pt>
              </c:numCache>
            </c:numRef>
          </c:val>
          <c:extLst>
            <c:ext xmlns:c16="http://schemas.microsoft.com/office/drawing/2014/chart" uri="{C3380CC4-5D6E-409C-BE32-E72D297353CC}">
              <c16:uniqueId val="{00000000-CBE1-449D-A845-303B72E138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157.37</c:v>
                </c:pt>
                <c:pt idx="3">
                  <c:v>157.44999999999999</c:v>
                </c:pt>
                <c:pt idx="4">
                  <c:v>159.75</c:v>
                </c:pt>
              </c:numCache>
            </c:numRef>
          </c:val>
          <c:smooth val="0"/>
          <c:extLst>
            <c:ext xmlns:c16="http://schemas.microsoft.com/office/drawing/2014/chart" uri="{C3380CC4-5D6E-409C-BE32-E72D297353CC}">
              <c16:uniqueId val="{00000001-CBE1-449D-A845-303B72E138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秋田県　大館市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65492</v>
      </c>
      <c r="AM8" s="45"/>
      <c r="AN8" s="45"/>
      <c r="AO8" s="45"/>
      <c r="AP8" s="45"/>
      <c r="AQ8" s="45"/>
      <c r="AR8" s="45"/>
      <c r="AS8" s="45"/>
      <c r="AT8" s="44">
        <f>データ!T6</f>
        <v>913.22</v>
      </c>
      <c r="AU8" s="44"/>
      <c r="AV8" s="44"/>
      <c r="AW8" s="44"/>
      <c r="AX8" s="44"/>
      <c r="AY8" s="44"/>
      <c r="AZ8" s="44"/>
      <c r="BA8" s="44"/>
      <c r="BB8" s="44">
        <f>データ!U6</f>
        <v>71.72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45.18</v>
      </c>
      <c r="J10" s="44"/>
      <c r="K10" s="44"/>
      <c r="L10" s="44"/>
      <c r="M10" s="44"/>
      <c r="N10" s="44"/>
      <c r="O10" s="44"/>
      <c r="P10" s="44">
        <f>データ!P6</f>
        <v>54.56</v>
      </c>
      <c r="Q10" s="44"/>
      <c r="R10" s="44"/>
      <c r="S10" s="44"/>
      <c r="T10" s="44"/>
      <c r="U10" s="44"/>
      <c r="V10" s="44"/>
      <c r="W10" s="44">
        <f>データ!Q6</f>
        <v>97.2</v>
      </c>
      <c r="X10" s="44"/>
      <c r="Y10" s="44"/>
      <c r="Z10" s="44"/>
      <c r="AA10" s="44"/>
      <c r="AB10" s="44"/>
      <c r="AC10" s="44"/>
      <c r="AD10" s="45">
        <f>データ!R6</f>
        <v>3190</v>
      </c>
      <c r="AE10" s="45"/>
      <c r="AF10" s="45"/>
      <c r="AG10" s="45"/>
      <c r="AH10" s="45"/>
      <c r="AI10" s="45"/>
      <c r="AJ10" s="45"/>
      <c r="AK10" s="2"/>
      <c r="AL10" s="45">
        <f>データ!V6</f>
        <v>35370</v>
      </c>
      <c r="AM10" s="45"/>
      <c r="AN10" s="45"/>
      <c r="AO10" s="45"/>
      <c r="AP10" s="45"/>
      <c r="AQ10" s="45"/>
      <c r="AR10" s="45"/>
      <c r="AS10" s="45"/>
      <c r="AT10" s="44">
        <f>データ!W6</f>
        <v>13.48</v>
      </c>
      <c r="AU10" s="44"/>
      <c r="AV10" s="44"/>
      <c r="AW10" s="44"/>
      <c r="AX10" s="44"/>
      <c r="AY10" s="44"/>
      <c r="AZ10" s="44"/>
      <c r="BA10" s="44"/>
      <c r="BB10" s="44">
        <f>データ!X6</f>
        <v>2623.89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uf9TSkU2SdGKWcAYFbpgSuuKFPKyGfPDBqh0jw5YYSn0uUUmW9SbWGB/EVg5Vfy43gPbChZGosnEb8frx918Q==" saltValue="km+y14ZSvGzkaebtm9Bx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52043</v>
      </c>
      <c r="D6" s="19">
        <f t="shared" si="3"/>
        <v>46</v>
      </c>
      <c r="E6" s="19">
        <f t="shared" si="3"/>
        <v>17</v>
      </c>
      <c r="F6" s="19">
        <f t="shared" si="3"/>
        <v>1</v>
      </c>
      <c r="G6" s="19">
        <f t="shared" si="3"/>
        <v>0</v>
      </c>
      <c r="H6" s="19" t="str">
        <f t="shared" si="3"/>
        <v>秋田県　大館市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45.18</v>
      </c>
      <c r="P6" s="20">
        <f t="shared" si="3"/>
        <v>54.56</v>
      </c>
      <c r="Q6" s="20">
        <f t="shared" si="3"/>
        <v>97.2</v>
      </c>
      <c r="R6" s="20">
        <f t="shared" si="3"/>
        <v>3190</v>
      </c>
      <c r="S6" s="20">
        <f t="shared" si="3"/>
        <v>65492</v>
      </c>
      <c r="T6" s="20">
        <f t="shared" si="3"/>
        <v>913.22</v>
      </c>
      <c r="U6" s="20">
        <f t="shared" si="3"/>
        <v>71.72</v>
      </c>
      <c r="V6" s="20">
        <f t="shared" si="3"/>
        <v>35370</v>
      </c>
      <c r="W6" s="20">
        <f t="shared" si="3"/>
        <v>13.48</v>
      </c>
      <c r="X6" s="20">
        <f t="shared" si="3"/>
        <v>2623.89</v>
      </c>
      <c r="Y6" s="21">
        <f>IF(Y7="",NA(),Y7)</f>
        <v>99.66</v>
      </c>
      <c r="Z6" s="21">
        <f t="shared" ref="Z6:AH6" si="4">IF(Z7="",NA(),Z7)</f>
        <v>101.35</v>
      </c>
      <c r="AA6" s="21">
        <f t="shared" si="4"/>
        <v>89.59</v>
      </c>
      <c r="AB6" s="21">
        <f t="shared" si="4"/>
        <v>84.08</v>
      </c>
      <c r="AC6" s="21">
        <f t="shared" si="4"/>
        <v>80.08</v>
      </c>
      <c r="AD6" s="21">
        <f t="shared" si="4"/>
        <v>109.91</v>
      </c>
      <c r="AE6" s="21">
        <f t="shared" si="4"/>
        <v>108.61</v>
      </c>
      <c r="AF6" s="21">
        <f t="shared" si="4"/>
        <v>107.49</v>
      </c>
      <c r="AG6" s="21">
        <f t="shared" si="4"/>
        <v>107.64</v>
      </c>
      <c r="AH6" s="21">
        <f t="shared" si="4"/>
        <v>106.35</v>
      </c>
      <c r="AI6" s="20" t="str">
        <f>IF(AI7="","",IF(AI7="-","【-】","【"&amp;SUBSTITUTE(TEXT(AI7,"#,##0.00"),"-","△")&amp;"】"))</f>
        <v>【105.36】</v>
      </c>
      <c r="AJ6" s="21">
        <f>IF(AJ7="",NA(),AJ7)</f>
        <v>259.76</v>
      </c>
      <c r="AK6" s="21">
        <f t="shared" ref="AK6:AS6" si="5">IF(AK7="",NA(),AK7)</f>
        <v>259.25</v>
      </c>
      <c r="AL6" s="21">
        <f t="shared" si="5"/>
        <v>279.56</v>
      </c>
      <c r="AM6" s="21">
        <f t="shared" si="5"/>
        <v>319.87</v>
      </c>
      <c r="AN6" s="21">
        <f t="shared" si="5"/>
        <v>362.86</v>
      </c>
      <c r="AO6" s="21">
        <f t="shared" si="5"/>
        <v>9.42</v>
      </c>
      <c r="AP6" s="21">
        <f t="shared" si="5"/>
        <v>11.49</v>
      </c>
      <c r="AQ6" s="21">
        <f t="shared" si="5"/>
        <v>5.41</v>
      </c>
      <c r="AR6" s="21">
        <f t="shared" si="5"/>
        <v>5.61</v>
      </c>
      <c r="AS6" s="21">
        <f t="shared" si="5"/>
        <v>6.26</v>
      </c>
      <c r="AT6" s="20" t="str">
        <f>IF(AT7="","",IF(AT7="-","【-】","【"&amp;SUBSTITUTE(TEXT(AT7,"#,##0.00"),"-","△")&amp;"】"))</f>
        <v>【3.12】</v>
      </c>
      <c r="AU6" s="21">
        <f>IF(AU7="",NA(),AU7)</f>
        <v>27.47</v>
      </c>
      <c r="AV6" s="21">
        <f t="shared" ref="AV6:BD6" si="6">IF(AV7="",NA(),AV7)</f>
        <v>24.89</v>
      </c>
      <c r="AW6" s="21">
        <f t="shared" si="6"/>
        <v>42.53</v>
      </c>
      <c r="AX6" s="21">
        <f t="shared" si="6"/>
        <v>32.89</v>
      </c>
      <c r="AY6" s="21">
        <f t="shared" si="6"/>
        <v>35.53</v>
      </c>
      <c r="AZ6" s="21">
        <f t="shared" si="6"/>
        <v>47.61</v>
      </c>
      <c r="BA6" s="21">
        <f t="shared" si="6"/>
        <v>52.69</v>
      </c>
      <c r="BB6" s="21">
        <f t="shared" si="6"/>
        <v>69.180000000000007</v>
      </c>
      <c r="BC6" s="21">
        <f t="shared" si="6"/>
        <v>76.319999999999993</v>
      </c>
      <c r="BD6" s="21">
        <f t="shared" si="6"/>
        <v>80.33</v>
      </c>
      <c r="BE6" s="20" t="str">
        <f>IF(BE7="","",IF(BE7="-","【-】","【"&amp;SUBSTITUTE(TEXT(BE7,"#,##0.00"),"-","△")&amp;"】"))</f>
        <v>【82.75】</v>
      </c>
      <c r="BF6" s="21">
        <f>IF(BF7="",NA(),BF7)</f>
        <v>1593.92</v>
      </c>
      <c r="BG6" s="21">
        <f t="shared" ref="BG6:BO6" si="7">IF(BG7="",NA(),BG7)</f>
        <v>1462.47</v>
      </c>
      <c r="BH6" s="21">
        <f t="shared" si="7"/>
        <v>1454.44</v>
      </c>
      <c r="BI6" s="21">
        <f t="shared" si="7"/>
        <v>1462.38</v>
      </c>
      <c r="BJ6" s="21">
        <f t="shared" si="7"/>
        <v>1515.38</v>
      </c>
      <c r="BK6" s="21">
        <f t="shared" si="7"/>
        <v>1092.22</v>
      </c>
      <c r="BL6" s="21">
        <f t="shared" si="7"/>
        <v>998.38</v>
      </c>
      <c r="BM6" s="21">
        <f t="shared" si="7"/>
        <v>789.87</v>
      </c>
      <c r="BN6" s="21">
        <f t="shared" si="7"/>
        <v>749.43</v>
      </c>
      <c r="BO6" s="21">
        <f t="shared" si="7"/>
        <v>698.04</v>
      </c>
      <c r="BP6" s="20" t="str">
        <f>IF(BP7="","",IF(BP7="-","【-】","【"&amp;SUBSTITUTE(TEXT(BP7,"#,##0.00"),"-","△")&amp;"】"))</f>
        <v>【602.56】</v>
      </c>
      <c r="BQ6" s="21">
        <f>IF(BQ7="",NA(),BQ7)</f>
        <v>100.02</v>
      </c>
      <c r="BR6" s="21">
        <f t="shared" ref="BR6:BZ6" si="8">IF(BR7="",NA(),BR7)</f>
        <v>100</v>
      </c>
      <c r="BS6" s="21">
        <f t="shared" si="8"/>
        <v>100</v>
      </c>
      <c r="BT6" s="21">
        <f t="shared" si="8"/>
        <v>100</v>
      </c>
      <c r="BU6" s="21">
        <f t="shared" si="8"/>
        <v>100</v>
      </c>
      <c r="BV6" s="21">
        <f t="shared" si="8"/>
        <v>97.53</v>
      </c>
      <c r="BW6" s="21">
        <f t="shared" si="8"/>
        <v>95.92</v>
      </c>
      <c r="BX6" s="21">
        <f t="shared" si="8"/>
        <v>98.06</v>
      </c>
      <c r="BY6" s="21">
        <f t="shared" si="8"/>
        <v>98.46</v>
      </c>
      <c r="BZ6" s="21">
        <f t="shared" si="8"/>
        <v>97.98</v>
      </c>
      <c r="CA6" s="20" t="str">
        <f>IF(CA7="","",IF(CA7="-","【-】","【"&amp;SUBSTITUTE(TEXT(CA7,"#,##0.00"),"-","△")&amp;"】"))</f>
        <v>【97.94】</v>
      </c>
      <c r="CB6" s="21">
        <f>IF(CB7="",NA(),CB7)</f>
        <v>169.41</v>
      </c>
      <c r="CC6" s="21">
        <f t="shared" ref="CC6:CK6" si="9">IF(CC7="",NA(),CC7)</f>
        <v>169.47</v>
      </c>
      <c r="CD6" s="21">
        <f t="shared" si="9"/>
        <v>169.98</v>
      </c>
      <c r="CE6" s="21">
        <f t="shared" si="9"/>
        <v>169.73</v>
      </c>
      <c r="CF6" s="21">
        <f t="shared" si="9"/>
        <v>170.48</v>
      </c>
      <c r="CG6" s="21">
        <f t="shared" si="9"/>
        <v>155.83000000000001</v>
      </c>
      <c r="CH6" s="21">
        <f t="shared" si="9"/>
        <v>156.75</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64.14</v>
      </c>
      <c r="CU6" s="21">
        <f t="shared" si="10"/>
        <v>63.71</v>
      </c>
      <c r="CV6" s="21">
        <f t="shared" si="10"/>
        <v>64.95</v>
      </c>
      <c r="CW6" s="20" t="str">
        <f>IF(CW7="","",IF(CW7="-","【-】","【"&amp;SUBSTITUTE(TEXT(CW7,"#,##0.00"),"-","△")&amp;"】"))</f>
        <v>【60.13】</v>
      </c>
      <c r="CX6" s="21">
        <f>IF(CX7="",NA(),CX7)</f>
        <v>82.84</v>
      </c>
      <c r="CY6" s="21">
        <f t="shared" ref="CY6:DG6" si="11">IF(CY7="",NA(),CY7)</f>
        <v>84.61</v>
      </c>
      <c r="CZ6" s="21">
        <f t="shared" si="11"/>
        <v>86.12</v>
      </c>
      <c r="DA6" s="21">
        <f t="shared" si="11"/>
        <v>87.07</v>
      </c>
      <c r="DB6" s="21">
        <f t="shared" si="11"/>
        <v>87.66</v>
      </c>
      <c r="DC6" s="21">
        <f t="shared" si="11"/>
        <v>85.82</v>
      </c>
      <c r="DD6" s="21">
        <f t="shared" si="11"/>
        <v>85.03</v>
      </c>
      <c r="DE6" s="21">
        <f t="shared" si="11"/>
        <v>92.9</v>
      </c>
      <c r="DF6" s="21">
        <f t="shared" si="11"/>
        <v>92.89</v>
      </c>
      <c r="DG6" s="21">
        <f t="shared" si="11"/>
        <v>93.08</v>
      </c>
      <c r="DH6" s="20" t="str">
        <f>IF(DH7="","",IF(DH7="-","【-】","【"&amp;SUBSTITUTE(TEXT(DH7,"#,##0.00"),"-","△")&amp;"】"))</f>
        <v>【96.00】</v>
      </c>
      <c r="DI6" s="21">
        <f>IF(DI7="",NA(),DI7)</f>
        <v>27.58</v>
      </c>
      <c r="DJ6" s="21">
        <f t="shared" ref="DJ6:DR6" si="12">IF(DJ7="",NA(),DJ7)</f>
        <v>29.42</v>
      </c>
      <c r="DK6" s="21">
        <f t="shared" si="12"/>
        <v>31.23</v>
      </c>
      <c r="DL6" s="21">
        <f t="shared" si="12"/>
        <v>32.340000000000003</v>
      </c>
      <c r="DM6" s="21">
        <f t="shared" si="12"/>
        <v>31.13</v>
      </c>
      <c r="DN6" s="21">
        <f t="shared" si="12"/>
        <v>15.29</v>
      </c>
      <c r="DO6" s="21">
        <f t="shared" si="12"/>
        <v>17.809999999999999</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0.13</v>
      </c>
      <c r="EM6" s="21">
        <f t="shared" si="14"/>
        <v>0.06</v>
      </c>
      <c r="EN6" s="21">
        <f t="shared" si="14"/>
        <v>0.08</v>
      </c>
      <c r="EO6" s="20" t="str">
        <f>IF(EO7="","",IF(EO7="-","【-】","【"&amp;SUBSTITUTE(TEXT(EO7,"#,##0.00"),"-","△")&amp;"】"))</f>
        <v>【0.19】</v>
      </c>
    </row>
    <row r="7" spans="1:148" s="22" customFormat="1" x14ac:dyDescent="0.2">
      <c r="A7" s="14"/>
      <c r="B7" s="23">
        <v>2024</v>
      </c>
      <c r="C7" s="23">
        <v>52043</v>
      </c>
      <c r="D7" s="23">
        <v>46</v>
      </c>
      <c r="E7" s="23">
        <v>17</v>
      </c>
      <c r="F7" s="23">
        <v>1</v>
      </c>
      <c r="G7" s="23">
        <v>0</v>
      </c>
      <c r="H7" s="23" t="s">
        <v>96</v>
      </c>
      <c r="I7" s="23" t="s">
        <v>97</v>
      </c>
      <c r="J7" s="23" t="s">
        <v>98</v>
      </c>
      <c r="K7" s="23" t="s">
        <v>99</v>
      </c>
      <c r="L7" s="23" t="s">
        <v>100</v>
      </c>
      <c r="M7" s="23" t="s">
        <v>101</v>
      </c>
      <c r="N7" s="24" t="s">
        <v>102</v>
      </c>
      <c r="O7" s="24">
        <v>45.18</v>
      </c>
      <c r="P7" s="24">
        <v>54.56</v>
      </c>
      <c r="Q7" s="24">
        <v>97.2</v>
      </c>
      <c r="R7" s="24">
        <v>3190</v>
      </c>
      <c r="S7" s="24">
        <v>65492</v>
      </c>
      <c r="T7" s="24">
        <v>913.22</v>
      </c>
      <c r="U7" s="24">
        <v>71.72</v>
      </c>
      <c r="V7" s="24">
        <v>35370</v>
      </c>
      <c r="W7" s="24">
        <v>13.48</v>
      </c>
      <c r="X7" s="24">
        <v>2623.89</v>
      </c>
      <c r="Y7" s="24">
        <v>99.66</v>
      </c>
      <c r="Z7" s="24">
        <v>101.35</v>
      </c>
      <c r="AA7" s="24">
        <v>89.59</v>
      </c>
      <c r="AB7" s="24">
        <v>84.08</v>
      </c>
      <c r="AC7" s="24">
        <v>80.08</v>
      </c>
      <c r="AD7" s="24">
        <v>109.91</v>
      </c>
      <c r="AE7" s="24">
        <v>108.61</v>
      </c>
      <c r="AF7" s="24">
        <v>107.49</v>
      </c>
      <c r="AG7" s="24">
        <v>107.64</v>
      </c>
      <c r="AH7" s="24">
        <v>106.35</v>
      </c>
      <c r="AI7" s="24">
        <v>105.36</v>
      </c>
      <c r="AJ7" s="24">
        <v>259.76</v>
      </c>
      <c r="AK7" s="24">
        <v>259.25</v>
      </c>
      <c r="AL7" s="24">
        <v>279.56</v>
      </c>
      <c r="AM7" s="24">
        <v>319.87</v>
      </c>
      <c r="AN7" s="24">
        <v>362.86</v>
      </c>
      <c r="AO7" s="24">
        <v>9.42</v>
      </c>
      <c r="AP7" s="24">
        <v>11.49</v>
      </c>
      <c r="AQ7" s="24">
        <v>5.41</v>
      </c>
      <c r="AR7" s="24">
        <v>5.61</v>
      </c>
      <c r="AS7" s="24">
        <v>6.26</v>
      </c>
      <c r="AT7" s="24">
        <v>3.12</v>
      </c>
      <c r="AU7" s="24">
        <v>27.47</v>
      </c>
      <c r="AV7" s="24">
        <v>24.89</v>
      </c>
      <c r="AW7" s="24">
        <v>42.53</v>
      </c>
      <c r="AX7" s="24">
        <v>32.89</v>
      </c>
      <c r="AY7" s="24">
        <v>35.53</v>
      </c>
      <c r="AZ7" s="24">
        <v>47.61</v>
      </c>
      <c r="BA7" s="24">
        <v>52.69</v>
      </c>
      <c r="BB7" s="24">
        <v>69.180000000000007</v>
      </c>
      <c r="BC7" s="24">
        <v>76.319999999999993</v>
      </c>
      <c r="BD7" s="24">
        <v>80.33</v>
      </c>
      <c r="BE7" s="24">
        <v>82.75</v>
      </c>
      <c r="BF7" s="24">
        <v>1593.92</v>
      </c>
      <c r="BG7" s="24">
        <v>1462.47</v>
      </c>
      <c r="BH7" s="24">
        <v>1454.44</v>
      </c>
      <c r="BI7" s="24">
        <v>1462.38</v>
      </c>
      <c r="BJ7" s="24">
        <v>1515.38</v>
      </c>
      <c r="BK7" s="24">
        <v>1092.22</v>
      </c>
      <c r="BL7" s="24">
        <v>998.38</v>
      </c>
      <c r="BM7" s="24">
        <v>789.87</v>
      </c>
      <c r="BN7" s="24">
        <v>749.43</v>
      </c>
      <c r="BO7" s="24">
        <v>698.04</v>
      </c>
      <c r="BP7" s="24">
        <v>602.55999999999995</v>
      </c>
      <c r="BQ7" s="24">
        <v>100.02</v>
      </c>
      <c r="BR7" s="24">
        <v>100</v>
      </c>
      <c r="BS7" s="24">
        <v>100</v>
      </c>
      <c r="BT7" s="24">
        <v>100</v>
      </c>
      <c r="BU7" s="24">
        <v>100</v>
      </c>
      <c r="BV7" s="24">
        <v>97.53</v>
      </c>
      <c r="BW7" s="24">
        <v>95.92</v>
      </c>
      <c r="BX7" s="24">
        <v>98.06</v>
      </c>
      <c r="BY7" s="24">
        <v>98.46</v>
      </c>
      <c r="BZ7" s="24">
        <v>97.98</v>
      </c>
      <c r="CA7" s="24">
        <v>97.94</v>
      </c>
      <c r="CB7" s="24">
        <v>169.41</v>
      </c>
      <c r="CC7" s="24">
        <v>169.47</v>
      </c>
      <c r="CD7" s="24">
        <v>169.98</v>
      </c>
      <c r="CE7" s="24">
        <v>169.73</v>
      </c>
      <c r="CF7" s="24">
        <v>170.48</v>
      </c>
      <c r="CG7" s="24">
        <v>155.83000000000001</v>
      </c>
      <c r="CH7" s="24">
        <v>156.75</v>
      </c>
      <c r="CI7" s="24">
        <v>157.37</v>
      </c>
      <c r="CJ7" s="24">
        <v>157.44999999999999</v>
      </c>
      <c r="CK7" s="24">
        <v>159.75</v>
      </c>
      <c r="CL7" s="24">
        <v>140.97999999999999</v>
      </c>
      <c r="CM7" s="24" t="s">
        <v>102</v>
      </c>
      <c r="CN7" s="24" t="s">
        <v>102</v>
      </c>
      <c r="CO7" s="24" t="s">
        <v>102</v>
      </c>
      <c r="CP7" s="24" t="s">
        <v>102</v>
      </c>
      <c r="CQ7" s="24" t="s">
        <v>102</v>
      </c>
      <c r="CR7" s="24">
        <v>61.51</v>
      </c>
      <c r="CS7" s="24">
        <v>51.2</v>
      </c>
      <c r="CT7" s="24">
        <v>64.14</v>
      </c>
      <c r="CU7" s="24">
        <v>63.71</v>
      </c>
      <c r="CV7" s="24">
        <v>64.95</v>
      </c>
      <c r="CW7" s="24">
        <v>60.13</v>
      </c>
      <c r="CX7" s="24">
        <v>82.84</v>
      </c>
      <c r="CY7" s="24">
        <v>84.61</v>
      </c>
      <c r="CZ7" s="24">
        <v>86.12</v>
      </c>
      <c r="DA7" s="24">
        <v>87.07</v>
      </c>
      <c r="DB7" s="24">
        <v>87.66</v>
      </c>
      <c r="DC7" s="24">
        <v>85.82</v>
      </c>
      <c r="DD7" s="24">
        <v>85.03</v>
      </c>
      <c r="DE7" s="24">
        <v>92.9</v>
      </c>
      <c r="DF7" s="24">
        <v>92.89</v>
      </c>
      <c r="DG7" s="24">
        <v>93.08</v>
      </c>
      <c r="DH7" s="24">
        <v>96</v>
      </c>
      <c r="DI7" s="24">
        <v>27.58</v>
      </c>
      <c r="DJ7" s="24">
        <v>29.42</v>
      </c>
      <c r="DK7" s="24">
        <v>31.23</v>
      </c>
      <c r="DL7" s="24">
        <v>32.340000000000003</v>
      </c>
      <c r="DM7" s="24">
        <v>31.13</v>
      </c>
      <c r="DN7" s="24">
        <v>15.29</v>
      </c>
      <c r="DO7" s="24">
        <v>17.809999999999999</v>
      </c>
      <c r="DP7" s="24">
        <v>27.46</v>
      </c>
      <c r="DQ7" s="24">
        <v>29.93</v>
      </c>
      <c r="DR7" s="24">
        <v>31.89</v>
      </c>
      <c r="DS7" s="24">
        <v>42.2</v>
      </c>
      <c r="DT7" s="24">
        <v>0</v>
      </c>
      <c r="DU7" s="24">
        <v>0</v>
      </c>
      <c r="DV7" s="24">
        <v>0</v>
      </c>
      <c r="DW7" s="24">
        <v>0</v>
      </c>
      <c r="DX7" s="24">
        <v>0</v>
      </c>
      <c r="DY7" s="24">
        <v>0.11</v>
      </c>
      <c r="DZ7" s="24">
        <v>0.64</v>
      </c>
      <c r="EA7" s="24">
        <v>2.08</v>
      </c>
      <c r="EB7" s="24">
        <v>2.74</v>
      </c>
      <c r="EC7" s="24">
        <v>3.24</v>
      </c>
      <c r="ED7" s="24">
        <v>9.4600000000000009</v>
      </c>
      <c r="EE7" s="24">
        <v>0</v>
      </c>
      <c r="EF7" s="24">
        <v>0</v>
      </c>
      <c r="EG7" s="24">
        <v>0</v>
      </c>
      <c r="EH7" s="24">
        <v>0</v>
      </c>
      <c r="EI7" s="24">
        <v>0</v>
      </c>
      <c r="EJ7" s="24">
        <v>0.15</v>
      </c>
      <c r="EK7" s="24">
        <v>0.06</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CL8210</cp:lastModifiedBy>
  <cp:lastPrinted>2026-01-26T02:04:14Z</cp:lastPrinted>
  <dcterms:created xsi:type="dcterms:W3CDTF">2025-12-23T05:56:58Z</dcterms:created>
  <dcterms:modified xsi:type="dcterms:W3CDTF">2026-01-26T02:04:15Z</dcterms:modified>
  <cp:category/>
</cp:coreProperties>
</file>