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4339\Desktop\"/>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iterate="1" iterateCount="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H86" i="4"/>
  <c r="BB10" i="4"/>
  <c r="P10" i="4"/>
  <c r="B10" i="4"/>
  <c r="AT8" i="4"/>
  <c r="W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<sst xmlns="http://schemas.openxmlformats.org/spreadsheetml/2006/main" count="240" uniqueCount="123">
  <si>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</si>
  <si>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</si>
  <si>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</si>
  <si>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</si>
  <si>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</si>
  <si>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</si>
  <si>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</si>
  <si>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</si>
  <si>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</si>
  <si>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</si>
  <si>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</si>
  <si>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</si>
  <si>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</si>
  <si>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</si>
  <si>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</si>
  <si>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</si>
  <si>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</si>
  <si>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</si>
  <si>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</si>
  <si>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</si>
  <si>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</si>
  <si>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</si>
  <si>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</si>
  <si>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</si>
  <si>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</si>
  <si>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</si>
  <si>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</si>
  <si>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</si>
  <si>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</si>
  <si>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</si>
  <si>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</si>
  <si>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</si>
  <si>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</si>
  <si>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</si>
  <si>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</si>
  <si>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</si>
  <si>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</si>
  <si>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</si>
  <si>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</si>
  <si>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</si>
  <si>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</si>
  <si>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</si>
  <si>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</si>
  <si>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</si>
  <si>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</si>
  <si>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</si>
  <si>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</si>
  <si>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</si>
  <si>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</si>
  <si>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</si>
  <si>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</si>
  <si>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</si>
  <si>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</si>
  <si>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</si>
  <si>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</si>
  <si>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</si>
  <si>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</si>
  <si>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</si>
  <si>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</si>
  <si>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</si>
  <si>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</si>
  <si>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</si>
  <si>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</si>
  <si>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</si>
  <si>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</si>
  <si>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</si>
  <si>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</si>
  <si>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</si>
  <si>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</si>
  <si>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</si>
  <si>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</si>
  <si>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</si>
  <si>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</si>
  <si>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</si>
  <si>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</si>
  <si>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</si>
  <si>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</si>
  <si>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</si>
  <si>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</si>
  <si>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</si>
  <si>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</si>
  <si>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</si>
  <si>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</si>
  <si>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</si>
  <si>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</si>
  <si>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</si>
  <si>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</si>
  <si>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</si>
  <si>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</si>
  <si>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</si>
  <si>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</si>
  <si>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</si>
  <si>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</si>
  <si>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</si>
  <si>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</si>
  <si>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</si>
  <si>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</si>
  <si>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</si>
  <si>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</si>
  <si>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</si>
  <si>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</si>
  <si>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</si>
  <si>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</si>
  <si>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</si>
  <si>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</si>
  <si>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</si>
  <si>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</si>
  <si>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</si>
  <si>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大館市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</si>
  <si>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</si>
  <si>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</si>
  <si>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</si>
  <si>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</si>
  <si>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</si>
  <si>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</si>
  <si>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</si>
  <si>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</si>
  <si>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</si>
  <si>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</si>
  <si>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事業は平成7年度の供用開始から22年を経過していますが、下水道事業資産の大部分を占める管渠（構築物）の法定耐用年数は50年とされていることから、今後直ちに大規模更新（修繕）工事が発生することはありません。また、法定耐用年数を経過した管渠が存在しないことから、管渠老朽化率、管渠改善率は算定されていません。
　管渠以外の有形固定資産については、修繕計画に基づき定期的な維持管理を行うことで、費用の平準化を図っています。</t>
    <phoneticPr fontId="4"/>
  </si>
  <si>
    <t>　本事業は平成26年度で当初の整備計画区域の事業をほぼ終えており、水洗化率も比較的高い水準となっていることから、今後、使用料収入が大きく増加する見込みは小さく、逆に人口減少による減収が不安材料となっています。また、平成29年度から、隣接する地域の下水道整備を特定環境保全公共下水道事業として実施するため、当面は資本費等が増加する見込みとなっています。
　新たな整備事業が完了し、使用料収入が確保できるようになるまでは、経費節減を強化して支出を抑えていく必要があります。</t>
    <phoneticPr fontId="4"/>
  </si>
  <si>
    <t>　健全性についての項目のうち、経常収支比率から流動比率までの3項目で悪化しておりますが、これは、企業債残高の減少に伴い他会計繰入金が減少しましたが、その分を使用料収入で賄えていないためです。
　企業債残高対事業規模比率は改善していますが、これは当初の整備計画の終了に伴い今年度の企業債の借入が発生しなかったために企業債残高が大きく減少し、比率を引き下げたものです。
　効率性については、経費回収率、汚水処理原価が前年度に比べ悪化していますが、類似団体との比較では良い数値を示しています。</t>
    <rPh sb="48" eb="51">
      <t>キギョウサイ</t>
    </rPh>
    <rPh sb="51" eb="53">
      <t>ザンダカ</t>
    </rPh>
    <rPh sb="54" eb="56">
      <t>ゲンショウ</t>
    </rPh>
    <rPh sb="57" eb="58">
      <t>トモナ</t>
    </rPh>
    <rPh sb="76" eb="77">
      <t>ブン</t>
    </rPh>
    <rPh sb="78" eb="81">
      <t>シヨウリョウ</t>
    </rPh>
    <rPh sb="81" eb="83">
      <t>シュウニュウ</t>
    </rPh>
    <rPh sb="84" eb="85">
      <t>マカナ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</si>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</sst>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5450600"/>
        <c:axId val="50062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05450600"/>
        <c:axId val="500625880"/>
      </c:lineChart>
      <c:dateAx>
        <c:axId val="405450600"/>
        <c:scaling>
          <c:orientation val="minMax"/>
        </c:scaling>
        <c:delete val="1"/>
        <c:axPos val="b"/>
        <c:numFmt formatCode="ge" sourceLinked="1"/>
        <c:majorTickMark val="none"/>
        <c:minorTickMark val="none"/>
        <c:tickLblPos val="none"/>
        <c:crossAx val="500625880"/>
        <c:crosses val="autoZero"/>
        <c:auto val="1"/>
        <c:lblOffset val="100"/>
        <c:baseTimeUnit val="years"/>
      </c:dateAx>
      <c:valAx>
        <c:axId val="50062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5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8107680"/>
        <c:axId val="40810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08107680"/>
        <c:axId val="408108072"/>
      </c:lineChart>
      <c:dateAx>
        <c:axId val="408107680"/>
        <c:scaling>
          <c:orientation val="minMax"/>
        </c:scaling>
        <c:delete val="1"/>
        <c:axPos val="b"/>
        <c:numFmt formatCode="ge" sourceLinked="1"/>
        <c:majorTickMark val="none"/>
        <c:minorTickMark val="none"/>
        <c:tickLblPos val="none"/>
        <c:crossAx val="408108072"/>
        <c:crosses val="autoZero"/>
        <c:auto val="1"/>
        <c:lblOffset val="100"/>
        <c:baseTimeUnit val="years"/>
      </c:dateAx>
      <c:valAx>
        <c:axId val="40810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1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c:v>
                </c:pt>
                <c:pt idx="1">
                  <c:v>79.569999999999993</c:v>
                </c:pt>
                <c:pt idx="2">
                  <c:v>83.44</c:v>
                </c:pt>
                <c:pt idx="3">
                  <c:v>85.7</c:v>
                </c:pt>
                <c:pt idx="4">
                  <c:v>87.09</c:v>
                </c:pt>
              </c:numCache>
            </c:numRef>
          </c:val>
        </c:ser>
        <c:dLbls>
          <c:showLegendKey val="0"/>
          <c:showVal val="0"/>
          <c:showCatName val="0"/>
          <c:showSerName val="0"/>
          <c:showPercent val="0"/>
          <c:showBubbleSize val="0"/>
        </c:dLbls>
        <c:gapWidth val="150"/>
        <c:axId val="386152328"/>
        <c:axId val="492836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386152328"/>
        <c:axId val="492836248"/>
      </c:lineChart>
      <c:dateAx>
        <c:axId val="386152328"/>
        <c:scaling>
          <c:orientation val="minMax"/>
        </c:scaling>
        <c:delete val="1"/>
        <c:axPos val="b"/>
        <c:numFmt formatCode="ge" sourceLinked="1"/>
        <c:majorTickMark val="none"/>
        <c:minorTickMark val="none"/>
        <c:tickLblPos val="none"/>
        <c:crossAx val="492836248"/>
        <c:crosses val="autoZero"/>
        <c:auto val="1"/>
        <c:lblOffset val="100"/>
        <c:baseTimeUnit val="years"/>
      </c:dateAx>
      <c:valAx>
        <c:axId val="492836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5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100.64</c:v>
                </c:pt>
                <c:pt idx="1">
                  <c:v>101.2</c:v>
                </c:pt>
                <c:pt idx="2">
                  <c:v>102.96</c:v>
                </c:pt>
                <c:pt idx="3">
                  <c:v>96.23</c:v>
                </c:pt>
                <c:pt idx="4">
                  <c:v>93.52</c:v>
                </c:pt>
              </c:numCache>
            </c:numRef>
          </c:val>
        </c:ser>
        <c:dLbls>
          <c:showLegendKey val="0"/>
          <c:showVal val="0"/>
          <c:showCatName val="0"/>
          <c:showSerName val="0"/>
          <c:showPercent val="0"/>
          <c:showBubbleSize val="0"/>
        </c:dLbls>
        <c:gapWidth val="150"/>
        <c:axId val="500623920"/>
        <c:axId val="5006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500623920"/>
        <c:axId val="500626272"/>
      </c:lineChart>
      <c:dateAx>
        <c:axId val="500623920"/>
        <c:scaling>
          <c:orientation val="minMax"/>
        </c:scaling>
        <c:delete val="1"/>
        <c:axPos val="b"/>
        <c:numFmt formatCode="ge" sourceLinked="1"/>
        <c:majorTickMark val="none"/>
        <c:minorTickMark val="none"/>
        <c:tickLblPos val="none"/>
        <c:crossAx val="500626272"/>
        <c:crosses val="autoZero"/>
        <c:auto val="1"/>
        <c:lblOffset val="100"/>
        <c:baseTimeUnit val="years"/>
      </c:dateAx>
      <c:valAx>
        <c:axId val="5006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62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11.34</c:v>
                </c:pt>
                <c:pt idx="1">
                  <c:v>12.73</c:v>
                </c:pt>
                <c:pt idx="2">
                  <c:v>21.35</c:v>
                </c:pt>
                <c:pt idx="3">
                  <c:v>23.6</c:v>
                </c:pt>
                <c:pt idx="4">
                  <c:v>25.79</c:v>
                </c:pt>
              </c:numCache>
            </c:numRef>
          </c:val>
        </c:ser>
        <c:dLbls>
          <c:showLegendKey val="0"/>
          <c:showVal val="0"/>
          <c:showCatName val="0"/>
          <c:showSerName val="0"/>
          <c:showPercent val="0"/>
          <c:showBubbleSize val="0"/>
        </c:dLbls>
        <c:gapWidth val="150"/>
        <c:axId val="500623136"/>
        <c:axId val="50062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500623136"/>
        <c:axId val="500625488"/>
      </c:lineChart>
      <c:dateAx>
        <c:axId val="500623136"/>
        <c:scaling>
          <c:orientation val="minMax"/>
        </c:scaling>
        <c:delete val="1"/>
        <c:axPos val="b"/>
        <c:numFmt formatCode="ge" sourceLinked="1"/>
        <c:majorTickMark val="none"/>
        <c:minorTickMark val="none"/>
        <c:tickLblPos val="none"/>
        <c:crossAx val="500625488"/>
        <c:crosses val="autoZero"/>
        <c:auto val="1"/>
        <c:lblOffset val="100"/>
        <c:baseTimeUnit val="years"/>
      </c:dateAx>
      <c:valAx>
        <c:axId val="50062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6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6149192"/>
        <c:axId val="386150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386149192"/>
        <c:axId val="386150760"/>
      </c:lineChart>
      <c:dateAx>
        <c:axId val="386149192"/>
        <c:scaling>
          <c:orientation val="minMax"/>
        </c:scaling>
        <c:delete val="1"/>
        <c:axPos val="b"/>
        <c:numFmt formatCode="ge" sourceLinked="1"/>
        <c:majorTickMark val="none"/>
        <c:minorTickMark val="none"/>
        <c:tickLblPos val="none"/>
        <c:crossAx val="386150760"/>
        <c:crosses val="autoZero"/>
        <c:auto val="1"/>
        <c:lblOffset val="100"/>
        <c:baseTimeUnit val="years"/>
      </c:dateAx>
      <c:valAx>
        <c:axId val="38615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491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257.83999999999997</c:v>
                </c:pt>
                <c:pt idx="1">
                  <c:v>258.83999999999997</c:v>
                </c:pt>
                <c:pt idx="2">
                  <c:v>121.95</c:v>
                </c:pt>
                <c:pt idx="3">
                  <c:v>137.87</c:v>
                </c:pt>
                <c:pt idx="4">
                  <c:v>168.95</c:v>
                </c:pt>
              </c:numCache>
            </c:numRef>
          </c:val>
        </c:ser>
        <c:dLbls>
          <c:showLegendKey val="0"/>
          <c:showVal val="0"/>
          <c:showCatName val="0"/>
          <c:showSerName val="0"/>
          <c:showPercent val="0"/>
          <c:showBubbleSize val="0"/>
        </c:dLbls>
        <c:gapWidth val="150"/>
        <c:axId val="386152720"/>
        <c:axId val="38614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386152720"/>
        <c:axId val="386149584"/>
      </c:lineChart>
      <c:dateAx>
        <c:axId val="386152720"/>
        <c:scaling>
          <c:orientation val="minMax"/>
        </c:scaling>
        <c:delete val="1"/>
        <c:axPos val="b"/>
        <c:numFmt formatCode="ge" sourceLinked="1"/>
        <c:majorTickMark val="none"/>
        <c:minorTickMark val="none"/>
        <c:tickLblPos val="none"/>
        <c:crossAx val="386149584"/>
        <c:crosses val="autoZero"/>
        <c:auto val="1"/>
        <c:lblOffset val="100"/>
        <c:baseTimeUnit val="years"/>
      </c:dateAx>
      <c:valAx>
        <c:axId val="38614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15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8.75</c:v>
                </c:pt>
                <c:pt idx="1">
                  <c:v>10.29</c:v>
                </c:pt>
                <c:pt idx="2">
                  <c:v>12.18</c:v>
                </c:pt>
                <c:pt idx="3">
                  <c:v>0.97</c:v>
                </c:pt>
                <c:pt idx="4">
                  <c:v>1.1000000000000001</c:v>
                </c:pt>
              </c:numCache>
            </c:numRef>
          </c:val>
        </c:ser>
        <c:dLbls>
          <c:showLegendKey val="0"/>
          <c:showVal val="0"/>
          <c:showCatName val="0"/>
          <c:showSerName val="0"/>
          <c:showPercent val="0"/>
          <c:showBubbleSize val="0"/>
        </c:dLbls>
        <c:gapWidth val="150"/>
        <c:axId val="385512176"/>
        <c:axId val="38551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385512176"/>
        <c:axId val="385513352"/>
      </c:lineChart>
      <c:dateAx>
        <c:axId val="385512176"/>
        <c:scaling>
          <c:orientation val="minMax"/>
        </c:scaling>
        <c:delete val="1"/>
        <c:axPos val="b"/>
        <c:numFmt formatCode="ge" sourceLinked="1"/>
        <c:majorTickMark val="none"/>
        <c:minorTickMark val="none"/>
        <c:tickLblPos val="none"/>
        <c:crossAx val="385513352"/>
        <c:crosses val="autoZero"/>
        <c:auto val="1"/>
        <c:lblOffset val="100"/>
        <c:baseTimeUnit val="years"/>
      </c:dateAx>
      <c:valAx>
        <c:axId val="38551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1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1774.62</c:v>
                </c:pt>
                <c:pt idx="1">
                  <c:v>2110.5100000000002</c:v>
                </c:pt>
                <c:pt idx="2">
                  <c:v>2506.69</c:v>
                </c:pt>
                <c:pt idx="3">
                  <c:v>1872.75</c:v>
                </c:pt>
                <c:pt idx="4">
                  <c:v>2146.63</c:v>
                </c:pt>
              </c:numCache>
            </c:numRef>
          </c:val>
        </c:ser>
        <c:dLbls>
          <c:showLegendKey val="0"/>
          <c:showVal val="0"/>
          <c:showCatName val="0"/>
          <c:showSerName val="0"/>
          <c:showPercent val="0"/>
          <c:showBubbleSize val="0"/>
        </c:dLbls>
        <c:gapWidth val="150"/>
        <c:axId val="385513744"/>
        <c:axId val="38551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385513744"/>
        <c:axId val="385514136"/>
      </c:lineChart>
      <c:dateAx>
        <c:axId val="385513744"/>
        <c:scaling>
          <c:orientation val="minMax"/>
        </c:scaling>
        <c:delete val="1"/>
        <c:axPos val="b"/>
        <c:numFmt formatCode="ge" sourceLinked="1"/>
        <c:majorTickMark val="none"/>
        <c:minorTickMark val="none"/>
        <c:tickLblPos val="none"/>
        <c:crossAx val="385514136"/>
        <c:crosses val="autoZero"/>
        <c:auto val="1"/>
        <c:lblOffset val="100"/>
        <c:baseTimeUnit val="years"/>
      </c:dateAx>
      <c:valAx>
        <c:axId val="38551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1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93.19</c:v>
                </c:pt>
                <c:pt idx="1">
                  <c:v>75.64</c:v>
                </c:pt>
                <c:pt idx="2">
                  <c:v>80.36</c:v>
                </c:pt>
                <c:pt idx="3">
                  <c:v>81.28</c:v>
                </c:pt>
                <c:pt idx="4">
                  <c:v>74.599999999999994</c:v>
                </c:pt>
              </c:numCache>
            </c:numRef>
          </c:val>
        </c:ser>
        <c:dLbls>
          <c:showLegendKey val="0"/>
          <c:showVal val="0"/>
          <c:showCatName val="0"/>
          <c:showSerName val="0"/>
          <c:showPercent val="0"/>
          <c:showBubbleSize val="0"/>
        </c:dLbls>
        <c:gapWidth val="150"/>
        <c:axId val="385514920"/>
        <c:axId val="38551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385514920"/>
        <c:axId val="385515704"/>
      </c:lineChart>
      <c:dateAx>
        <c:axId val="385514920"/>
        <c:scaling>
          <c:orientation val="minMax"/>
        </c:scaling>
        <c:delete val="1"/>
        <c:axPos val="b"/>
        <c:numFmt formatCode="ge" sourceLinked="1"/>
        <c:majorTickMark val="none"/>
        <c:minorTickMark val="none"/>
        <c:tickLblPos val="none"/>
        <c:crossAx val="385515704"/>
        <c:crosses val="autoZero"/>
        <c:auto val="1"/>
        <c:lblOffset val="100"/>
        <c:baseTimeUnit val="years"/>
      </c:dateAx>
      <c:valAx>
        <c:axId val="38551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51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202.68</c:v>
                </c:pt>
                <c:pt idx="1">
                  <c:v>212.62</c:v>
                </c:pt>
                <c:pt idx="2">
                  <c:v>201.37</c:v>
                </c:pt>
                <c:pt idx="3">
                  <c:v>199.23</c:v>
                </c:pt>
                <c:pt idx="4">
                  <c:v>213.13</c:v>
                </c:pt>
              </c:numCache>
            </c:numRef>
          </c:val>
        </c:ser>
        <c:dLbls>
          <c:showLegendKey val="0"/>
          <c:showVal val="0"/>
          <c:showCatName val="0"/>
          <c:showSerName val="0"/>
          <c:showPercent val="0"/>
          <c:showBubbleSize val="0"/>
        </c:dLbls>
        <c:gapWidth val="150"/>
        <c:axId val="408106504"/>
        <c:axId val="4081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08106504"/>
        <c:axId val="408104544"/>
      </c:lineChart>
      <c:dateAx>
        <c:axId val="408106504"/>
        <c:scaling>
          <c:orientation val="minMax"/>
        </c:scaling>
        <c:delete val="1"/>
        <c:axPos val="b"/>
        <c:numFmt formatCode="ge" sourceLinked="1"/>
        <c:majorTickMark val="none"/>
        <c:minorTickMark val="none"/>
        <c:tickLblPos val="none"/>
        <c:crossAx val="408104544"/>
        <c:crosses val="autoZero"/>
        <c:auto val="1"/>
        <c:lblOffset val="100"/>
        <c:baseTimeUnit val="years"/>
      </c:dateAx>
      <c:valAx>
        <c:axId val="4081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10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秋田県　大館市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122</v>
      </c>
      <c r="AE8" s="50"/>
      <c r="AF8" s="50"/>
      <c r="AG8" s="50"/>
      <c r="AH8" s="50"/>
      <c r="AI8" s="50"/>
      <c r="AJ8" s="50"/>
      <c r="AK8" s="4"/>
      <c r="AL8" s="51">
        <f>データ!S6</f>
        <v>74705</v>
      </c>
      <c r="AM8" s="51"/>
      <c r="AN8" s="51"/>
      <c r="AO8" s="51"/>
      <c r="AP8" s="51"/>
      <c r="AQ8" s="51"/>
      <c r="AR8" s="51"/>
      <c r="AS8" s="51"/>
      <c r="AT8" s="46">
        <f>データ!T6</f>
        <v>913.22</v>
      </c>
      <c r="AU8" s="46"/>
      <c r="AV8" s="46"/>
      <c r="AW8" s="46"/>
      <c r="AX8" s="46"/>
      <c r="AY8" s="46"/>
      <c r="AZ8" s="46"/>
      <c r="BA8" s="46"/>
      <c r="BB8" s="46">
        <f>データ!U6</f>
        <v>81.8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49.34</v>
      </c>
      <c r="J10" s="46"/>
      <c r="K10" s="46"/>
      <c r="L10" s="46"/>
      <c r="M10" s="46"/>
      <c r="N10" s="46"/>
      <c r="O10" s="46"/>
      <c r="P10" s="46">
        <f>データ!P6</f>
        <v>5.62</v>
      </c>
      <c r="Q10" s="46"/>
      <c r="R10" s="46"/>
      <c r="S10" s="46"/>
      <c r="T10" s="46"/>
      <c r="U10" s="46"/>
      <c r="V10" s="46"/>
      <c r="W10" s="46">
        <f>データ!Q6</f>
        <v>100</v>
      </c>
      <c r="X10" s="46"/>
      <c r="Y10" s="46"/>
      <c r="Z10" s="46"/>
      <c r="AA10" s="46"/>
      <c r="AB10" s="46"/>
      <c r="AC10" s="46"/>
      <c r="AD10" s="51">
        <f>データ!R6</f>
        <v>3132</v>
      </c>
      <c r="AE10" s="51"/>
      <c r="AF10" s="51"/>
      <c r="AG10" s="51"/>
      <c r="AH10" s="51"/>
      <c r="AI10" s="51"/>
      <c r="AJ10" s="51"/>
      <c r="AK10" s="2"/>
      <c r="AL10" s="51">
        <f>データ!V6</f>
        <v>4167</v>
      </c>
      <c r="AM10" s="51"/>
      <c r="AN10" s="51"/>
      <c r="AO10" s="51"/>
      <c r="AP10" s="51"/>
      <c r="AQ10" s="51"/>
      <c r="AR10" s="51"/>
      <c r="AS10" s="51"/>
      <c r="AT10" s="46">
        <f>データ!W6</f>
        <v>2.38</v>
      </c>
      <c r="AU10" s="46"/>
      <c r="AV10" s="46"/>
      <c r="AW10" s="46"/>
      <c r="AX10" s="46"/>
      <c r="AY10" s="46"/>
      <c r="AZ10" s="46"/>
      <c r="BA10" s="46"/>
      <c r="BB10" s="46">
        <f>データ!X6</f>
        <v>1750.84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52043</v>
      </c>
      <c r="D6" s="34">
        <f t="shared" si="3"/>
        <v>46</v>
      </c>
      <c r="E6" s="34">
        <f t="shared" si="3"/>
        <v>17</v>
      </c>
      <c r="F6" s="34">
        <f t="shared" si="3"/>
        <v>4</v>
      </c>
      <c r="G6" s="34">
        <f t="shared" si="3"/>
        <v>0</v>
      </c>
      <c r="H6" s="34" t="str">
        <f t="shared" si="3"/>
        <v>秋田県　大館市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49.34</v>
      </c>
      <c r="P6" s="35">
        <f t="shared" si="3"/>
        <v>5.62</v>
      </c>
      <c r="Q6" s="35">
        <f t="shared" si="3"/>
        <v>100</v>
      </c>
      <c r="R6" s="35">
        <f t="shared" si="3"/>
        <v>3132</v>
      </c>
      <c r="S6" s="35">
        <f t="shared" si="3"/>
        <v>74705</v>
      </c>
      <c r="T6" s="35">
        <f t="shared" si="3"/>
        <v>913.22</v>
      </c>
      <c r="U6" s="35">
        <f t="shared" si="3"/>
        <v>81.8</v>
      </c>
      <c r="V6" s="35">
        <f t="shared" si="3"/>
        <v>4167</v>
      </c>
      <c r="W6" s="35">
        <f t="shared" si="3"/>
        <v>2.38</v>
      </c>
      <c r="X6" s="35">
        <f t="shared" si="3"/>
        <v>1750.84</v>
      </c>
      <c r="Y6" s="36">
        <f>IF(Y7="",NA(),Y7)</f>
        <v>100.64</v>
      </c>
      <c r="Z6" s="36">
        <f t="shared" ref="Z6:AH6" si="4">IF(Z7="",NA(),Z7)</f>
        <v>101.2</v>
      </c>
      <c r="AA6" s="36">
        <f t="shared" si="4"/>
        <v>102.96</v>
      </c>
      <c r="AB6" s="36">
        <f t="shared" si="4"/>
        <v>96.23</v>
      </c>
      <c r="AC6" s="36">
        <f t="shared" si="4"/>
        <v>93.52</v>
      </c>
      <c r="AD6" s="36">
        <f t="shared" si="4"/>
        <v>94.73</v>
      </c>
      <c r="AE6" s="36">
        <f t="shared" si="4"/>
        <v>96.59</v>
      </c>
      <c r="AF6" s="36">
        <f t="shared" si="4"/>
        <v>101.24</v>
      </c>
      <c r="AG6" s="36">
        <f t="shared" si="4"/>
        <v>100.94</v>
      </c>
      <c r="AH6" s="36">
        <f t="shared" si="4"/>
        <v>100.85</v>
      </c>
      <c r="AI6" s="35" t="str">
        <f>IF(AI7="","",IF(AI7="-","【-】","【"&amp;SUBSTITUTE(TEXT(AI7,"#,##0.00"),"-","△")&amp;"】"))</f>
        <v>【100.66】</v>
      </c>
      <c r="AJ6" s="36">
        <f>IF(AJ7="",NA(),AJ7)</f>
        <v>257.83999999999997</v>
      </c>
      <c r="AK6" s="36">
        <f t="shared" ref="AK6:AS6" si="5">IF(AK7="",NA(),AK7)</f>
        <v>258.83999999999997</v>
      </c>
      <c r="AL6" s="36">
        <f t="shared" si="5"/>
        <v>121.95</v>
      </c>
      <c r="AM6" s="36">
        <f t="shared" si="5"/>
        <v>137.87</v>
      </c>
      <c r="AN6" s="36">
        <f t="shared" si="5"/>
        <v>168.95</v>
      </c>
      <c r="AO6" s="36">
        <f t="shared" si="5"/>
        <v>236.15</v>
      </c>
      <c r="AP6" s="36">
        <f t="shared" si="5"/>
        <v>232.81</v>
      </c>
      <c r="AQ6" s="36">
        <f t="shared" si="5"/>
        <v>184.13</v>
      </c>
      <c r="AR6" s="36">
        <f t="shared" si="5"/>
        <v>101.85</v>
      </c>
      <c r="AS6" s="36">
        <f t="shared" si="5"/>
        <v>110.77</v>
      </c>
      <c r="AT6" s="35" t="str">
        <f>IF(AT7="","",IF(AT7="-","【-】","【"&amp;SUBSTITUTE(TEXT(AT7,"#,##0.00"),"-","△")&amp;"】"))</f>
        <v>【105.22】</v>
      </c>
      <c r="AU6" s="36">
        <f>IF(AU7="",NA(),AU7)</f>
        <v>8.75</v>
      </c>
      <c r="AV6" s="36">
        <f t="shared" ref="AV6:BD6" si="6">IF(AV7="",NA(),AV7)</f>
        <v>10.29</v>
      </c>
      <c r="AW6" s="36">
        <f t="shared" si="6"/>
        <v>12.18</v>
      </c>
      <c r="AX6" s="36">
        <f t="shared" si="6"/>
        <v>0.97</v>
      </c>
      <c r="AY6" s="36">
        <f t="shared" si="6"/>
        <v>1.1000000000000001</v>
      </c>
      <c r="AZ6" s="36">
        <f t="shared" si="6"/>
        <v>243.58</v>
      </c>
      <c r="BA6" s="36">
        <f t="shared" si="6"/>
        <v>290.19</v>
      </c>
      <c r="BB6" s="36">
        <f t="shared" si="6"/>
        <v>63.22</v>
      </c>
      <c r="BC6" s="36">
        <f t="shared" si="6"/>
        <v>49.07</v>
      </c>
      <c r="BD6" s="36">
        <f t="shared" si="6"/>
        <v>46.78</v>
      </c>
      <c r="BE6" s="35" t="str">
        <f>IF(BE7="","",IF(BE7="-","【-】","【"&amp;SUBSTITUTE(TEXT(BE7,"#,##0.00"),"-","△")&amp;"】"))</f>
        <v>【54.12】</v>
      </c>
      <c r="BF6" s="36">
        <f>IF(BF7="",NA(),BF7)</f>
        <v>1774.62</v>
      </c>
      <c r="BG6" s="36">
        <f t="shared" ref="BG6:BO6" si="7">IF(BG7="",NA(),BG7)</f>
        <v>2110.5100000000002</v>
      </c>
      <c r="BH6" s="36">
        <f t="shared" si="7"/>
        <v>2506.69</v>
      </c>
      <c r="BI6" s="36">
        <f t="shared" si="7"/>
        <v>1872.75</v>
      </c>
      <c r="BJ6" s="36">
        <f t="shared" si="7"/>
        <v>2146.63</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93.19</v>
      </c>
      <c r="BR6" s="36">
        <f t="shared" ref="BR6:BZ6" si="8">IF(BR7="",NA(),BR7)</f>
        <v>75.64</v>
      </c>
      <c r="BS6" s="36">
        <f t="shared" si="8"/>
        <v>80.36</v>
      </c>
      <c r="BT6" s="36">
        <f t="shared" si="8"/>
        <v>81.28</v>
      </c>
      <c r="BU6" s="36">
        <f t="shared" si="8"/>
        <v>74.599999999999994</v>
      </c>
      <c r="BV6" s="36">
        <f t="shared" si="8"/>
        <v>62.83</v>
      </c>
      <c r="BW6" s="36">
        <f t="shared" si="8"/>
        <v>64.63</v>
      </c>
      <c r="BX6" s="36">
        <f t="shared" si="8"/>
        <v>66.56</v>
      </c>
      <c r="BY6" s="36">
        <f t="shared" si="8"/>
        <v>66.22</v>
      </c>
      <c r="BZ6" s="36">
        <f t="shared" si="8"/>
        <v>69.87</v>
      </c>
      <c r="CA6" s="35" t="str">
        <f>IF(CA7="","",IF(CA7="-","【-】","【"&amp;SUBSTITUTE(TEXT(CA7,"#,##0.00"),"-","△")&amp;"】"))</f>
        <v>【69.80】</v>
      </c>
      <c r="CB6" s="36">
        <f>IF(CB7="",NA(),CB7)</f>
        <v>202.68</v>
      </c>
      <c r="CC6" s="36">
        <f t="shared" ref="CC6:CK6" si="9">IF(CC7="",NA(),CC7)</f>
        <v>212.62</v>
      </c>
      <c r="CD6" s="36">
        <f t="shared" si="9"/>
        <v>201.37</v>
      </c>
      <c r="CE6" s="36">
        <f t="shared" si="9"/>
        <v>199.23</v>
      </c>
      <c r="CF6" s="36">
        <f t="shared" si="9"/>
        <v>213.13</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80</v>
      </c>
      <c r="CY6" s="36">
        <f t="shared" ref="CY6:DG6" si="11">IF(CY7="",NA(),CY7)</f>
        <v>79.569999999999993</v>
      </c>
      <c r="CZ6" s="36">
        <f t="shared" si="11"/>
        <v>83.44</v>
      </c>
      <c r="DA6" s="36">
        <f t="shared" si="11"/>
        <v>85.7</v>
      </c>
      <c r="DB6" s="36">
        <f t="shared" si="11"/>
        <v>87.09</v>
      </c>
      <c r="DC6" s="36">
        <f t="shared" si="11"/>
        <v>81.3</v>
      </c>
      <c r="DD6" s="36">
        <f t="shared" si="11"/>
        <v>82.2</v>
      </c>
      <c r="DE6" s="36">
        <f t="shared" si="11"/>
        <v>82.35</v>
      </c>
      <c r="DF6" s="36">
        <f t="shared" si="11"/>
        <v>82.9</v>
      </c>
      <c r="DG6" s="36">
        <f t="shared" si="11"/>
        <v>83.5</v>
      </c>
      <c r="DH6" s="35" t="str">
        <f>IF(DH7="","",IF(DH7="-","【-】","【"&amp;SUBSTITUTE(TEXT(DH7,"#,##0.00"),"-","△")&amp;"】"))</f>
        <v>【82.30】</v>
      </c>
      <c r="DI6" s="36">
        <f>IF(DI7="",NA(),DI7)</f>
        <v>11.34</v>
      </c>
      <c r="DJ6" s="36">
        <f t="shared" ref="DJ6:DR6" si="12">IF(DJ7="",NA(),DJ7)</f>
        <v>12.73</v>
      </c>
      <c r="DK6" s="36">
        <f t="shared" si="12"/>
        <v>21.35</v>
      </c>
      <c r="DL6" s="36">
        <f t="shared" si="12"/>
        <v>23.6</v>
      </c>
      <c r="DM6" s="36">
        <f t="shared" si="12"/>
        <v>25.79</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52043</v>
      </c>
      <c r="D7" s="38">
        <v>46</v>
      </c>
      <c r="E7" s="38">
        <v>17</v>
      </c>
      <c r="F7" s="38">
        <v>4</v>
      </c>
      <c r="G7" s="38">
        <v>0</v>
      </c>
      <c r="H7" s="38" t="s">
        <v>108</v>
      </c>
      <c r="I7" s="38" t="s">
        <v>109</v>
      </c>
      <c r="J7" s="38" t="s">
        <v>110</v>
      </c>
      <c r="K7" s="38" t="s">
        <v>111</v>
      </c>
      <c r="L7" s="38" t="s">
        <v>112</v>
      </c>
      <c r="M7" s="38"/>
      <c r="N7" s="39" t="s">
        <v>113</v>
      </c>
      <c r="O7" s="39">
        <v>49.34</v>
      </c>
      <c r="P7" s="39">
        <v>5.62</v>
      </c>
      <c r="Q7" s="39">
        <v>100</v>
      </c>
      <c r="R7" s="39">
        <v>3132</v>
      </c>
      <c r="S7" s="39">
        <v>74705</v>
      </c>
      <c r="T7" s="39">
        <v>913.22</v>
      </c>
      <c r="U7" s="39">
        <v>81.8</v>
      </c>
      <c r="V7" s="39">
        <v>4167</v>
      </c>
      <c r="W7" s="39">
        <v>2.38</v>
      </c>
      <c r="X7" s="39">
        <v>1750.84</v>
      </c>
      <c r="Y7" s="39">
        <v>100.64</v>
      </c>
      <c r="Z7" s="39">
        <v>101.2</v>
      </c>
      <c r="AA7" s="39">
        <v>102.96</v>
      </c>
      <c r="AB7" s="39">
        <v>96.23</v>
      </c>
      <c r="AC7" s="39">
        <v>93.52</v>
      </c>
      <c r="AD7" s="39">
        <v>94.73</v>
      </c>
      <c r="AE7" s="39">
        <v>96.59</v>
      </c>
      <c r="AF7" s="39">
        <v>101.24</v>
      </c>
      <c r="AG7" s="39">
        <v>100.94</v>
      </c>
      <c r="AH7" s="39">
        <v>100.85</v>
      </c>
      <c r="AI7" s="39">
        <v>100.66</v>
      </c>
      <c r="AJ7" s="39">
        <v>257.83999999999997</v>
      </c>
      <c r="AK7" s="39">
        <v>258.83999999999997</v>
      </c>
      <c r="AL7" s="39">
        <v>121.95</v>
      </c>
      <c r="AM7" s="39">
        <v>137.87</v>
      </c>
      <c r="AN7" s="39">
        <v>168.95</v>
      </c>
      <c r="AO7" s="39">
        <v>236.15</v>
      </c>
      <c r="AP7" s="39">
        <v>232.81</v>
      </c>
      <c r="AQ7" s="39">
        <v>184.13</v>
      </c>
      <c r="AR7" s="39">
        <v>101.85</v>
      </c>
      <c r="AS7" s="39">
        <v>110.77</v>
      </c>
      <c r="AT7" s="39">
        <v>105.22</v>
      </c>
      <c r="AU7" s="39">
        <v>8.75</v>
      </c>
      <c r="AV7" s="39">
        <v>10.29</v>
      </c>
      <c r="AW7" s="39">
        <v>12.18</v>
      </c>
      <c r="AX7" s="39">
        <v>0.97</v>
      </c>
      <c r="AY7" s="39">
        <v>1.1000000000000001</v>
      </c>
      <c r="AZ7" s="39">
        <v>243.58</v>
      </c>
      <c r="BA7" s="39">
        <v>290.19</v>
      </c>
      <c r="BB7" s="39">
        <v>63.22</v>
      </c>
      <c r="BC7" s="39">
        <v>49.07</v>
      </c>
      <c r="BD7" s="39">
        <v>46.78</v>
      </c>
      <c r="BE7" s="39">
        <v>54.12</v>
      </c>
      <c r="BF7" s="39">
        <v>1774.62</v>
      </c>
      <c r="BG7" s="39">
        <v>2110.5100000000002</v>
      </c>
      <c r="BH7" s="39">
        <v>2506.69</v>
      </c>
      <c r="BI7" s="39">
        <v>1872.75</v>
      </c>
      <c r="BJ7" s="39">
        <v>2146.63</v>
      </c>
      <c r="BK7" s="39">
        <v>1622.51</v>
      </c>
      <c r="BL7" s="39">
        <v>1569.13</v>
      </c>
      <c r="BM7" s="39">
        <v>1436</v>
      </c>
      <c r="BN7" s="39">
        <v>1434.89</v>
      </c>
      <c r="BO7" s="39">
        <v>1298.9100000000001</v>
      </c>
      <c r="BP7" s="39">
        <v>1348.09</v>
      </c>
      <c r="BQ7" s="39">
        <v>93.19</v>
      </c>
      <c r="BR7" s="39">
        <v>75.64</v>
      </c>
      <c r="BS7" s="39">
        <v>80.36</v>
      </c>
      <c r="BT7" s="39">
        <v>81.28</v>
      </c>
      <c r="BU7" s="39">
        <v>74.599999999999994</v>
      </c>
      <c r="BV7" s="39">
        <v>62.83</v>
      </c>
      <c r="BW7" s="39">
        <v>64.63</v>
      </c>
      <c r="BX7" s="39">
        <v>66.56</v>
      </c>
      <c r="BY7" s="39">
        <v>66.22</v>
      </c>
      <c r="BZ7" s="39">
        <v>69.87</v>
      </c>
      <c r="CA7" s="39">
        <v>69.8</v>
      </c>
      <c r="CB7" s="39">
        <v>202.68</v>
      </c>
      <c r="CC7" s="39">
        <v>212.62</v>
      </c>
      <c r="CD7" s="39">
        <v>201.37</v>
      </c>
      <c r="CE7" s="39">
        <v>199.23</v>
      </c>
      <c r="CF7" s="39">
        <v>213.13</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80</v>
      </c>
      <c r="CY7" s="39">
        <v>79.569999999999993</v>
      </c>
      <c r="CZ7" s="39">
        <v>83.44</v>
      </c>
      <c r="DA7" s="39">
        <v>85.7</v>
      </c>
      <c r="DB7" s="39">
        <v>87.09</v>
      </c>
      <c r="DC7" s="39">
        <v>81.3</v>
      </c>
      <c r="DD7" s="39">
        <v>82.2</v>
      </c>
      <c r="DE7" s="39">
        <v>82.35</v>
      </c>
      <c r="DF7" s="39">
        <v>82.9</v>
      </c>
      <c r="DG7" s="39">
        <v>83.5</v>
      </c>
      <c r="DH7" s="39">
        <v>82.3</v>
      </c>
      <c r="DI7" s="39">
        <v>11.34</v>
      </c>
      <c r="DJ7" s="39">
        <v>12.73</v>
      </c>
      <c r="DK7" s="39">
        <v>21.35</v>
      </c>
      <c r="DL7" s="39">
        <v>23.6</v>
      </c>
      <c r="DM7" s="39">
        <v>25.79</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CL4339</cp:lastModifiedBy>
  <dcterms:created xsi:type="dcterms:W3CDTF">2017-12-25T01:54:48Z</dcterms:created>
  <dcterms:modified xsi:type="dcterms:W3CDTF">2018-02-22T04:30:15Z</dcterms:modified>
  <cp:category/>
</cp:coreProperties>
</file>