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4年度作成フォルダ\7.調査・依頼・通知\2-1.【秋田県市町村課】\202302211529_【秋田県市町村課】令和３年度決算に係る経営比較分析表の公表について（事務連絡）.eml\2.経営比較分析表\"/>
    </mc:Choice>
  </mc:AlternateContent>
  <workbookProtection workbookAlgorithmName="SHA-512" workbookHashValue="SzxNXr1QOYHmPvdBnSvn0jIMWK6TihaBobUpZuayupDCkwqQhJz9frK894QQjhLgf3qN/pJUpkpD5x4ed2rmsw==" workbookSaltValue="gl4HvebJT2XIZwUNCJRBkA==" workbookSpinCount="100000" lockStructure="1"/>
  <bookViews>
    <workbookView xWindow="0" yWindow="0" windowWidth="28800" windowHeight="115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<sst xmlns="http://schemas.openxmlformats.org/spreadsheetml/2006/main" count="236" uniqueCount="116">
  <si>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</si>
  <si>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</si>
  <si>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</si>
  <si>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</si>
  <si>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</si>
  <si>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</si>
  <si>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</si>
  <si>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</si>
  <si>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</si>
  <si>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</si>
  <si>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</si>
  <si>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</si>
  <si>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</si>
  <si>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</si>
  <si>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</si>
  <si>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</si>
  <si>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</si>
  <si>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</si>
  <si>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</si>
  <si>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</si>
  <si>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</si>
  <si>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</si>
  <si>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</si>
  <si>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</si>
  <si>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</si>
  <si>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</si>
  <si>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</si>
  <si>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</si>
  <si>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</si>
  <si>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</si>
  <si>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</si>
  <si>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</si>
  <si>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</si>
  <si>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</si>
  <si>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</si>
  <si>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</si>
  <si>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</si>
  <si>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</si>
  <si>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</si>
  <si>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</si>
  <si>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</si>
  <si>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</si>
  <si>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</si>
  <si>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</si>
  <si>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</si>
  <si>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</si>
  <si>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</si>
  <si>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</si>
  <si>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</si>
  <si>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</si>
  <si>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</si>
  <si>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</si>
  <si>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</si>
  <si>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</si>
  <si>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</si>
  <si>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</si>
  <si>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</si>
  <si>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</si>
  <si>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</si>
  <si>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</si>
  <si>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</si>
  <si>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</si>
  <si>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</si>
  <si>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</si>
  <si>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</si>
  <si>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</si>
  <si>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</si>
  <si>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</si>
  <si>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</si>
  <si>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</si>
  <si>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</si>
  <si>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</si>
  <si>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</si>
  <si>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</si>
  <si>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</si>
  <si>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</si>
  <si>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</si>
  <si>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</si>
  <si>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</si>
  <si>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</si>
  <si>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</si>
  <si>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</si>
  <si>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</si>
  <si>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</si>
  <si>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</si>
  <si>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</si>
  <si>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</si>
  <si>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</si>
  <si>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</si>
  <si>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</si>
  <si>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</si>
  <si>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</si>
  <si>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</si>
  <si>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</si>
  <si>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</si>
  <si>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</si>
  <si>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</si>
  <si>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</si>
  <si>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</si>
  <si>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</si>
  <si>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</si>
  <si>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</si>
  <si>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</si>
  <si>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</si>
  <si>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</si>
  <si>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</si>
  <si>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</si>
  <si>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</si>
  <si>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</si>
  <si>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</si>
  <si>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</si>
  <si>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</si>
  <si>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</si>
  <si>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累積欠損金比率、企業債残高対事業規模比率は類似団体平均、全国平均より悪い状況にあります。これは、下水道未普及地域整備が進み固定資産の減価償却費等が増加したため前年度より悪化しています。
　流動比率は起債償還額等の支払時期に財源を確保するため特に問題はありません。
　経費回収率は類似団体平均、全国平均を上回っています。
　汚水処理原価については類似団体平均、全国平均を下回っており、汚水処理事業について効率的な運営ができていると考えられます。
　水洗化率については、令和３年度まで下水道未普及地域整備を進めていたため、前年度比では減少していますが、今後は上昇することが予想されます。
　令和４年度から農業集落排水地域との接続統合等により今後はしばらく各指標が上下すると予想されます。</t>
    <rPh sb="8" eb="15">
      <t>ルイセキケッソンキンヒリツ</t>
    </rPh>
    <rPh sb="16" eb="21">
      <t>キギョウサイザンダカ</t>
    </rPh>
    <rPh sb="21" eb="22">
      <t>タイ</t>
    </rPh>
    <rPh sb="22" eb="28">
      <t>ジギョウキボヒリツ</t>
    </rPh>
    <rPh sb="29" eb="35">
      <t>ルイジダンタイヘイキン</t>
    </rPh>
    <rPh sb="42" eb="43">
      <t>ワル</t>
    </rPh>
    <rPh sb="44" eb="46">
      <t>ジョウキョウ</t>
    </rPh>
    <rPh sb="56" eb="59">
      <t>ゲスイドウ</t>
    </rPh>
    <rPh sb="59" eb="64">
      <t>ミフキュウチイキ</t>
    </rPh>
    <rPh sb="79" eb="80">
      <t>トウ</t>
    </rPh>
    <rPh sb="107" eb="113">
      <t>キサイショウカンガクトウ</t>
    </rPh>
    <rPh sb="114" eb="118">
      <t>シハライジキ</t>
    </rPh>
    <rPh sb="119" eb="121">
      <t>ザイゲン</t>
    </rPh>
    <rPh sb="122" eb="124">
      <t>カクホ</t>
    </rPh>
    <rPh sb="128" eb="129">
      <t>トク</t>
    </rPh>
    <rPh sb="130" eb="132">
      <t>モンダイ</t>
    </rPh>
    <rPh sb="141" eb="146">
      <t>ケイヒカイシュウリツ</t>
    </rPh>
    <rPh sb="147" eb="153">
      <t>ルイジダンタイヘイキン</t>
    </rPh>
    <rPh sb="154" eb="158">
      <t>ゼンコクヘイキン</t>
    </rPh>
    <rPh sb="159" eb="161">
      <t>ウワマワ</t>
    </rPh>
    <rPh sb="169" eb="175">
      <t>オスイショリゲンカ</t>
    </rPh>
    <rPh sb="180" eb="186">
      <t>ルイジダンタイヘイキン</t>
    </rPh>
    <rPh sb="199" eb="205">
      <t>オスイショリジギョウ</t>
    </rPh>
    <rPh sb="209" eb="212">
      <t>コウリツテキ</t>
    </rPh>
    <rPh sb="213" eb="215">
      <t>ウンエイ</t>
    </rPh>
    <rPh sb="222" eb="223">
      <t>カンガ</t>
    </rPh>
    <rPh sb="231" eb="235">
      <t>スイセンカリツ</t>
    </rPh>
    <rPh sb="241" eb="243">
      <t>レイワ</t>
    </rPh>
    <rPh sb="244" eb="246">
      <t>ネンド</t>
    </rPh>
    <rPh sb="248" eb="258">
      <t>ゲスイドウミフキュウチイキセイビ</t>
    </rPh>
    <rPh sb="259" eb="260">
      <t>スス</t>
    </rPh>
    <rPh sb="267" eb="271">
      <t>ゼンネンドヒ</t>
    </rPh>
    <rPh sb="273" eb="275">
      <t>ゲンショウ</t>
    </rPh>
    <rPh sb="282" eb="284">
      <t>コンゴ</t>
    </rPh>
    <rPh sb="285" eb="287">
      <t>ジョウショウ</t>
    </rPh>
    <rPh sb="292" eb="294">
      <t>ヨソウ</t>
    </rPh>
    <rPh sb="322" eb="323">
      <t>トウ</t>
    </rPh>
    <phoneticPr fontId="4"/>
  </si>
  <si>
    <t>　本事業は平成7年度の供用開始から27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</si>
  <si>
    <t>　本事業は平成26年度で当初の整備計画区域の事業をほぼ終えていましたが、新たな未普及地域整備を平成30年度からDB一括発注方式によるPPP手法を導入し川口・立花地区の整備に着手、令和2年度には一部供用開始、令和3年度全区域の整備を完了しました。また、令和4年度には一部の農業集落排水地域を接続統合することから当面は資本費等が増加する見込みとなっています。
　新たな整備事業が完了し、使用料収入が確保できるようになるまでは、経費節減を強化して支出を抑え、収入の確保につとめていく必要があります。</t>
    <rPh sb="75" eb="77">
      <t>カワグチ</t>
    </rPh>
    <rPh sb="108" eb="111">
      <t>ゼンクイキ</t>
    </rPh>
    <rPh sb="112" eb="114">
      <t>セイビ</t>
    </rPh>
    <rPh sb="115" eb="117">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</si>
</sst>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A-4D83-96C2-AE82EEC576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D9A-4D83-96C2-AE82EEC576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6B-40A5-A8D0-EF5B2F5E69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566B-40A5-A8D0-EF5B2F5E69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86.77</c:v>
                </c:pt>
                <c:pt idx="1">
                  <c:v>86.24</c:v>
                </c:pt>
                <c:pt idx="2">
                  <c:v>69.81</c:v>
                </c:pt>
                <c:pt idx="3">
                  <c:v>67.319999999999993</c:v>
                </c:pt>
                <c:pt idx="4">
                  <c:v>56.06</c:v>
                </c:pt>
              </c:numCache>
            </c:numRef>
          </c:val>
          <c:extLst>
            <c:ext xmlns:c16="http://schemas.microsoft.com/office/drawing/2014/chart" uri="{C3380CC4-5D6E-409C-BE32-E72D297353CC}">
              <c16:uniqueId val="{00000000-828C-4D30-8651-52D651383F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28C-4D30-8651-52D651383F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95.68</c:v>
                </c:pt>
                <c:pt idx="1">
                  <c:v>95.04</c:v>
                </c:pt>
                <c:pt idx="2">
                  <c:v>102.89</c:v>
                </c:pt>
                <c:pt idx="3">
                  <c:v>96.22</c:v>
                </c:pt>
                <c:pt idx="4">
                  <c:v>93.59</c:v>
                </c:pt>
              </c:numCache>
            </c:numRef>
          </c:val>
          <c:extLst>
            <c:ext xmlns:c16="http://schemas.microsoft.com/office/drawing/2014/chart" uri="{C3380CC4-5D6E-409C-BE32-E72D297353CC}">
              <c16:uniqueId val="{00000000-2C10-40D7-9104-64B991EFB8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2C10-40D7-9104-64B991EFB8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28.02</c:v>
                </c:pt>
                <c:pt idx="1">
                  <c:v>30.2</c:v>
                </c:pt>
                <c:pt idx="2">
                  <c:v>28.87</c:v>
                </c:pt>
                <c:pt idx="3">
                  <c:v>27.54</c:v>
                </c:pt>
                <c:pt idx="4">
                  <c:v>24.47</c:v>
                </c:pt>
              </c:numCache>
            </c:numRef>
          </c:val>
          <c:extLst>
            <c:ext xmlns:c16="http://schemas.microsoft.com/office/drawing/2014/chart" uri="{C3380CC4-5D6E-409C-BE32-E72D297353CC}">
              <c16:uniqueId val="{00000000-7CB6-4B37-8BB1-065861DBC0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7CB6-4B37-8BB1-065861DBC0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B-4A22-AD81-B600B07ADC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15B-4A22-AD81-B600B07ADC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190.43</c:v>
                </c:pt>
                <c:pt idx="1">
                  <c:v>216.46</c:v>
                </c:pt>
                <c:pt idx="2">
                  <c:v>204.1</c:v>
                </c:pt>
                <c:pt idx="3">
                  <c:v>215.74</c:v>
                </c:pt>
                <c:pt idx="4">
                  <c:v>234.21</c:v>
                </c:pt>
              </c:numCache>
            </c:numRef>
          </c:val>
          <c:extLst>
            <c:ext xmlns:c16="http://schemas.microsoft.com/office/drawing/2014/chart" uri="{C3380CC4-5D6E-409C-BE32-E72D297353CC}">
              <c16:uniqueId val="{00000000-9E7D-48D1-865A-FE6E20F7A5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E7D-48D1-865A-FE6E20F7A5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0.65</c:v>
                </c:pt>
                <c:pt idx="1">
                  <c:v>3.83</c:v>
                </c:pt>
                <c:pt idx="2">
                  <c:v>48.92</c:v>
                </c:pt>
                <c:pt idx="3">
                  <c:v>52.49</c:v>
                </c:pt>
                <c:pt idx="4">
                  <c:v>45.41</c:v>
                </c:pt>
              </c:numCache>
            </c:numRef>
          </c:val>
          <c:extLst>
            <c:ext xmlns:c16="http://schemas.microsoft.com/office/drawing/2014/chart" uri="{C3380CC4-5D6E-409C-BE32-E72D297353CC}">
              <c16:uniqueId val="{00000000-4B51-4E99-906E-5C9BE63C54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4B51-4E99-906E-5C9BE63C54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2088.9899999999998</c:v>
                </c:pt>
                <c:pt idx="1">
                  <c:v>2150.81</c:v>
                </c:pt>
                <c:pt idx="2">
                  <c:v>2442.7800000000002</c:v>
                </c:pt>
                <c:pt idx="3">
                  <c:v>2802</c:v>
                </c:pt>
                <c:pt idx="4">
                  <c:v>2882.94</c:v>
                </c:pt>
              </c:numCache>
            </c:numRef>
          </c:val>
          <c:extLst>
            <c:ext xmlns:c16="http://schemas.microsoft.com/office/drawing/2014/chart" uri="{C3380CC4-5D6E-409C-BE32-E72D297353CC}">
              <c16:uniqueId val="{00000000-7F54-4453-804B-2E0BA9E735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F54-4453-804B-2E0BA9E735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87.2</c:v>
                </c:pt>
                <c:pt idx="1">
                  <c:v>86.24</c:v>
                </c:pt>
                <c:pt idx="2">
                  <c:v>103.01</c:v>
                </c:pt>
                <c:pt idx="3">
                  <c:v>91.09</c:v>
                </c:pt>
                <c:pt idx="4">
                  <c:v>92.06</c:v>
                </c:pt>
              </c:numCache>
            </c:numRef>
          </c:val>
          <c:extLst>
            <c:ext xmlns:c16="http://schemas.microsoft.com/office/drawing/2014/chart" uri="{C3380CC4-5D6E-409C-BE32-E72D297353CC}">
              <c16:uniqueId val="{00000000-E7A9-47FF-BC73-CA0CF5CDF5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7A9-47FF-BC73-CA0CF5CDF5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186.02</c:v>
                </c:pt>
                <c:pt idx="1">
                  <c:v>187.51</c:v>
                </c:pt>
                <c:pt idx="2">
                  <c:v>160.44999999999999</c:v>
                </c:pt>
                <c:pt idx="3">
                  <c:v>183.97</c:v>
                </c:pt>
                <c:pt idx="4">
                  <c:v>181.91</c:v>
                </c:pt>
              </c:numCache>
            </c:numRef>
          </c:val>
          <c:extLst>
            <c:ext xmlns:c16="http://schemas.microsoft.com/office/drawing/2014/chart" uri="{C3380CC4-5D6E-409C-BE32-E72D297353CC}">
              <c16:uniqueId val="{00000000-5D6E-4638-A7F7-3E34426636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5D6E-4638-A7F7-3E34426636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大館市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69293</v>
      </c>
      <c r="AM8" s="37"/>
      <c r="AN8" s="37"/>
      <c r="AO8" s="37"/>
      <c r="AP8" s="37"/>
      <c r="AQ8" s="37"/>
      <c r="AR8" s="37"/>
      <c r="AS8" s="37"/>
      <c r="AT8" s="38">
        <f>データ!T6</f>
        <v>913.22</v>
      </c>
      <c r="AU8" s="38"/>
      <c r="AV8" s="38"/>
      <c r="AW8" s="38"/>
      <c r="AX8" s="38"/>
      <c r="AY8" s="38"/>
      <c r="AZ8" s="38"/>
      <c r="BA8" s="38"/>
      <c r="BB8" s="38">
        <f>データ!U6</f>
        <v>75.88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51.2</v>
      </c>
      <c r="J10" s="38"/>
      <c r="K10" s="38"/>
      <c r="L10" s="38"/>
      <c r="M10" s="38"/>
      <c r="N10" s="38"/>
      <c r="O10" s="38"/>
      <c r="P10" s="38">
        <f>データ!P6</f>
        <v>9.7200000000000006</v>
      </c>
      <c r="Q10" s="38"/>
      <c r="R10" s="38"/>
      <c r="S10" s="38"/>
      <c r="T10" s="38"/>
      <c r="U10" s="38"/>
      <c r="V10" s="38"/>
      <c r="W10" s="38">
        <f>データ!Q6</f>
        <v>100</v>
      </c>
      <c r="X10" s="38"/>
      <c r="Y10" s="38"/>
      <c r="Z10" s="38"/>
      <c r="AA10" s="38"/>
      <c r="AB10" s="38"/>
      <c r="AC10" s="38"/>
      <c r="AD10" s="37">
        <f>データ!R6</f>
        <v>3190</v>
      </c>
      <c r="AE10" s="37"/>
      <c r="AF10" s="37"/>
      <c r="AG10" s="37"/>
      <c r="AH10" s="37"/>
      <c r="AI10" s="37"/>
      <c r="AJ10" s="37"/>
      <c r="AK10" s="2"/>
      <c r="AL10" s="37">
        <f>データ!V6</f>
        <v>6678</v>
      </c>
      <c r="AM10" s="37"/>
      <c r="AN10" s="37"/>
      <c r="AO10" s="37"/>
      <c r="AP10" s="37"/>
      <c r="AQ10" s="37"/>
      <c r="AR10" s="37"/>
      <c r="AS10" s="37"/>
      <c r="AT10" s="38">
        <f>データ!W6</f>
        <v>4.24</v>
      </c>
      <c r="AU10" s="38"/>
      <c r="AV10" s="38"/>
      <c r="AW10" s="38"/>
      <c r="AX10" s="38"/>
      <c r="AY10" s="38"/>
      <c r="AZ10" s="38"/>
      <c r="BA10" s="38"/>
      <c r="BB10" s="38">
        <f>データ!X6</f>
        <v>1575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VPnFRzCwSUMrSPBppPr8fzEM/I0ldo8oSTityyWHvYmv0MXFNdeg5GNQL+zYB/3KC7PVcV5fvpkOhcC70sYXw==" saltValue="upy5U1kG8zS1P7xUBRmTR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52043</v>
      </c>
      <c r="D6" s="19">
        <f t="shared" si="3"/>
        <v>46</v>
      </c>
      <c r="E6" s="19">
        <f t="shared" si="3"/>
        <v>17</v>
      </c>
      <c r="F6" s="19">
        <f t="shared" si="3"/>
        <v>4</v>
      </c>
      <c r="G6" s="19">
        <f t="shared" si="3"/>
        <v>0</v>
      </c>
      <c r="H6" s="19" t="str">
        <f t="shared" si="3"/>
        <v>秋田県　大館市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51.2</v>
      </c>
      <c r="P6" s="20">
        <f t="shared" si="3"/>
        <v>9.7200000000000006</v>
      </c>
      <c r="Q6" s="20">
        <f t="shared" si="3"/>
        <v>100</v>
      </c>
      <c r="R6" s="20">
        <f t="shared" si="3"/>
        <v>3190</v>
      </c>
      <c r="S6" s="20">
        <f t="shared" si="3"/>
        <v>69293</v>
      </c>
      <c r="T6" s="20">
        <f t="shared" si="3"/>
        <v>913.22</v>
      </c>
      <c r="U6" s="20">
        <f t="shared" si="3"/>
        <v>75.88</v>
      </c>
      <c r="V6" s="20">
        <f t="shared" si="3"/>
        <v>6678</v>
      </c>
      <c r="W6" s="20">
        <f t="shared" si="3"/>
        <v>4.24</v>
      </c>
      <c r="X6" s="20">
        <f t="shared" si="3"/>
        <v>1575</v>
      </c>
      <c r="Y6" s="21">
        <f>IF(Y7="",NA(),Y7)</f>
        <v>95.68</v>
      </c>
      <c r="Z6" s="21">
        <f t="shared" ref="Z6:AH6" si="4">IF(Z7="",NA(),Z7)</f>
        <v>95.04</v>
      </c>
      <c r="AA6" s="21">
        <f t="shared" si="4"/>
        <v>102.89</v>
      </c>
      <c r="AB6" s="21">
        <f t="shared" si="4"/>
        <v>96.22</v>
      </c>
      <c r="AC6" s="21">
        <f t="shared" si="4"/>
        <v>93.59</v>
      </c>
      <c r="AD6" s="21">
        <f t="shared" si="4"/>
        <v>102.13</v>
      </c>
      <c r="AE6" s="21">
        <f t="shared" si="4"/>
        <v>101.72</v>
      </c>
      <c r="AF6" s="21">
        <f t="shared" si="4"/>
        <v>102.73</v>
      </c>
      <c r="AG6" s="21">
        <f t="shared" si="4"/>
        <v>105.78</v>
      </c>
      <c r="AH6" s="21">
        <f t="shared" si="4"/>
        <v>106.09</v>
      </c>
      <c r="AI6" s="20" t="str">
        <f>IF(AI7="","",IF(AI7="-","【-】","【"&amp;SUBSTITUTE(TEXT(AI7,"#,##0.00"),"-","△")&amp;"】"))</f>
        <v>【105.35】</v>
      </c>
      <c r="AJ6" s="21">
        <f>IF(AJ7="",NA(),AJ7)</f>
        <v>190.43</v>
      </c>
      <c r="AK6" s="21">
        <f t="shared" ref="AK6:AS6" si="5">IF(AK7="",NA(),AK7)</f>
        <v>216.46</v>
      </c>
      <c r="AL6" s="21">
        <f t="shared" si="5"/>
        <v>204.1</v>
      </c>
      <c r="AM6" s="21">
        <f t="shared" si="5"/>
        <v>215.74</v>
      </c>
      <c r="AN6" s="21">
        <f t="shared" si="5"/>
        <v>234.21</v>
      </c>
      <c r="AO6" s="21">
        <f t="shared" si="5"/>
        <v>109.51</v>
      </c>
      <c r="AP6" s="21">
        <f t="shared" si="5"/>
        <v>112.88</v>
      </c>
      <c r="AQ6" s="21">
        <f t="shared" si="5"/>
        <v>94.97</v>
      </c>
      <c r="AR6" s="21">
        <f t="shared" si="5"/>
        <v>63.96</v>
      </c>
      <c r="AS6" s="21">
        <f t="shared" si="5"/>
        <v>69.42</v>
      </c>
      <c r="AT6" s="20" t="str">
        <f>IF(AT7="","",IF(AT7="-","【-】","【"&amp;SUBSTITUTE(TEXT(AT7,"#,##0.00"),"-","△")&amp;"】"))</f>
        <v>【63.89】</v>
      </c>
      <c r="AU6" s="21">
        <f>IF(AU7="",NA(),AU7)</f>
        <v>0.65</v>
      </c>
      <c r="AV6" s="21">
        <f t="shared" ref="AV6:BD6" si="6">IF(AV7="",NA(),AV7)</f>
        <v>3.83</v>
      </c>
      <c r="AW6" s="21">
        <f t="shared" si="6"/>
        <v>48.92</v>
      </c>
      <c r="AX6" s="21">
        <f t="shared" si="6"/>
        <v>52.49</v>
      </c>
      <c r="AY6" s="21">
        <f t="shared" si="6"/>
        <v>45.41</v>
      </c>
      <c r="AZ6" s="21">
        <f t="shared" si="6"/>
        <v>47.44</v>
      </c>
      <c r="BA6" s="21">
        <f t="shared" si="6"/>
        <v>49.18</v>
      </c>
      <c r="BB6" s="21">
        <f t="shared" si="6"/>
        <v>47.72</v>
      </c>
      <c r="BC6" s="21">
        <f t="shared" si="6"/>
        <v>44.24</v>
      </c>
      <c r="BD6" s="21">
        <f t="shared" si="6"/>
        <v>43.07</v>
      </c>
      <c r="BE6" s="20" t="str">
        <f>IF(BE7="","",IF(BE7="-","【-】","【"&amp;SUBSTITUTE(TEXT(BE7,"#,##0.00"),"-","△")&amp;"】"))</f>
        <v>【44.07】</v>
      </c>
      <c r="BF6" s="21">
        <f>IF(BF7="",NA(),BF7)</f>
        <v>2088.9899999999998</v>
      </c>
      <c r="BG6" s="21">
        <f t="shared" ref="BG6:BO6" si="7">IF(BG7="",NA(),BG7)</f>
        <v>2150.81</v>
      </c>
      <c r="BH6" s="21">
        <f t="shared" si="7"/>
        <v>2442.7800000000002</v>
      </c>
      <c r="BI6" s="21">
        <f t="shared" si="7"/>
        <v>2802</v>
      </c>
      <c r="BJ6" s="21">
        <f t="shared" si="7"/>
        <v>2882.94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87.2</v>
      </c>
      <c r="BR6" s="21">
        <f t="shared" ref="BR6:BZ6" si="8">IF(BR7="",NA(),BR7)</f>
        <v>86.24</v>
      </c>
      <c r="BS6" s="21">
        <f t="shared" si="8"/>
        <v>103.01</v>
      </c>
      <c r="BT6" s="21">
        <f t="shared" si="8"/>
        <v>91.09</v>
      </c>
      <c r="BU6" s="21">
        <f t="shared" si="8"/>
        <v>92.06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186.02</v>
      </c>
      <c r="CC6" s="21">
        <f t="shared" ref="CC6:CK6" si="9">IF(CC7="",NA(),CC7)</f>
        <v>187.51</v>
      </c>
      <c r="CD6" s="21">
        <f t="shared" si="9"/>
        <v>160.44999999999999</v>
      </c>
      <c r="CE6" s="21">
        <f t="shared" si="9"/>
        <v>183.97</v>
      </c>
      <c r="CF6" s="21">
        <f t="shared" si="9"/>
        <v>181.91</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86.77</v>
      </c>
      <c r="CY6" s="21">
        <f t="shared" ref="CY6:DG6" si="11">IF(CY7="",NA(),CY7)</f>
        <v>86.24</v>
      </c>
      <c r="CZ6" s="21">
        <f t="shared" si="11"/>
        <v>69.81</v>
      </c>
      <c r="DA6" s="21">
        <f t="shared" si="11"/>
        <v>67.319999999999993</v>
      </c>
      <c r="DB6" s="21">
        <f t="shared" si="11"/>
        <v>56.06</v>
      </c>
      <c r="DC6" s="21">
        <f t="shared" si="11"/>
        <v>83.06</v>
      </c>
      <c r="DD6" s="21">
        <f t="shared" si="11"/>
        <v>83.32</v>
      </c>
      <c r="DE6" s="21">
        <f t="shared" si="11"/>
        <v>83.75</v>
      </c>
      <c r="DF6" s="21">
        <f t="shared" si="11"/>
        <v>84.19</v>
      </c>
      <c r="DG6" s="21">
        <f t="shared" si="11"/>
        <v>84.34</v>
      </c>
      <c r="DH6" s="20" t="str">
        <f>IF(DH7="","",IF(DH7="-","【-】","【"&amp;SUBSTITUTE(TEXT(DH7,"#,##0.00"),"-","△")&amp;"】"))</f>
        <v>【85.24】</v>
      </c>
      <c r="DI6" s="21">
        <f>IF(DI7="",NA(),DI7)</f>
        <v>28.02</v>
      </c>
      <c r="DJ6" s="21">
        <f t="shared" ref="DJ6:DR6" si="12">IF(DJ7="",NA(),DJ7)</f>
        <v>30.2</v>
      </c>
      <c r="DK6" s="21">
        <f t="shared" si="12"/>
        <v>28.87</v>
      </c>
      <c r="DL6" s="21">
        <f t="shared" si="12"/>
        <v>27.54</v>
      </c>
      <c r="DM6" s="21">
        <f t="shared" si="12"/>
        <v>24.47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52043</v>
      </c>
      <c r="D7" s="23">
        <v>46</v>
      </c>
      <c r="E7" s="23">
        <v>17</v>
      </c>
      <c r="F7" s="23">
        <v>4</v>
      </c>
      <c r="G7" s="23">
        <v>0</v>
      </c>
      <c r="H7" s="23" t="s">
        <v>96</v>
      </c>
      <c r="I7" s="23" t="s">
        <v>97</v>
      </c>
      <c r="J7" s="23" t="s">
        <v>98</v>
      </c>
      <c r="K7" s="23" t="s">
        <v>99</v>
      </c>
      <c r="L7" s="23" t="s">
        <v>100</v>
      </c>
      <c r="M7" s="23" t="s">
        <v>101</v>
      </c>
      <c r="N7" s="24" t="s">
        <v>102</v>
      </c>
      <c r="O7" s="24">
        <v>51.2</v>
      </c>
      <c r="P7" s="24">
        <v>9.7200000000000006</v>
      </c>
      <c r="Q7" s="24">
        <v>100</v>
      </c>
      <c r="R7" s="24">
        <v>3190</v>
      </c>
      <c r="S7" s="24">
        <v>69293</v>
      </c>
      <c r="T7" s="24">
        <v>913.22</v>
      </c>
      <c r="U7" s="24">
        <v>75.88</v>
      </c>
      <c r="V7" s="24">
        <v>6678</v>
      </c>
      <c r="W7" s="24">
        <v>4.24</v>
      </c>
      <c r="X7" s="24">
        <v>1575</v>
      </c>
      <c r="Y7" s="24">
        <v>95.68</v>
      </c>
      <c r="Z7" s="24">
        <v>95.04</v>
      </c>
      <c r="AA7" s="24">
        <v>102.89</v>
      </c>
      <c r="AB7" s="24">
        <v>96.22</v>
      </c>
      <c r="AC7" s="24">
        <v>93.59</v>
      </c>
      <c r="AD7" s="24">
        <v>102.13</v>
      </c>
      <c r="AE7" s="24">
        <v>101.72</v>
      </c>
      <c r="AF7" s="24">
        <v>102.73</v>
      </c>
      <c r="AG7" s="24">
        <v>105.78</v>
      </c>
      <c r="AH7" s="24">
        <v>106.09</v>
      </c>
      <c r="AI7" s="24">
        <v>105.35</v>
      </c>
      <c r="AJ7" s="24">
        <v>190.43</v>
      </c>
      <c r="AK7" s="24">
        <v>216.46</v>
      </c>
      <c r="AL7" s="24">
        <v>204.1</v>
      </c>
      <c r="AM7" s="24">
        <v>215.74</v>
      </c>
      <c r="AN7" s="24">
        <v>234.21</v>
      </c>
      <c r="AO7" s="24">
        <v>109.51</v>
      </c>
      <c r="AP7" s="24">
        <v>112.88</v>
      </c>
      <c r="AQ7" s="24">
        <v>94.97</v>
      </c>
      <c r="AR7" s="24">
        <v>63.96</v>
      </c>
      <c r="AS7" s="24">
        <v>69.42</v>
      </c>
      <c r="AT7" s="24">
        <v>63.89</v>
      </c>
      <c r="AU7" s="24">
        <v>0.65</v>
      </c>
      <c r="AV7" s="24">
        <v>3.83</v>
      </c>
      <c r="AW7" s="24">
        <v>48.92</v>
      </c>
      <c r="AX7" s="24">
        <v>52.49</v>
      </c>
      <c r="AY7" s="24">
        <v>45.41</v>
      </c>
      <c r="AZ7" s="24">
        <v>47.44</v>
      </c>
      <c r="BA7" s="24">
        <v>49.18</v>
      </c>
      <c r="BB7" s="24">
        <v>47.72</v>
      </c>
      <c r="BC7" s="24">
        <v>44.24</v>
      </c>
      <c r="BD7" s="24">
        <v>43.07</v>
      </c>
      <c r="BE7" s="24">
        <v>44.07</v>
      </c>
      <c r="BF7" s="24">
        <v>2088.9899999999998</v>
      </c>
      <c r="BG7" s="24">
        <v>2150.81</v>
      </c>
      <c r="BH7" s="24">
        <v>2442.7800000000002</v>
      </c>
      <c r="BI7" s="24">
        <v>2802</v>
      </c>
      <c r="BJ7" s="24">
        <v>2882.94</v>
      </c>
      <c r="BK7" s="24">
        <v>1243.71</v>
      </c>
      <c r="BL7" s="24">
        <v>1194.1500000000001</v>
      </c>
      <c r="BM7" s="24">
        <v>1206.79</v>
      </c>
      <c r="BN7" s="24">
        <v>1258.43</v>
      </c>
      <c r="BO7" s="24">
        <v>1163.75</v>
      </c>
      <c r="BP7" s="24">
        <v>1201.79</v>
      </c>
      <c r="BQ7" s="24">
        <v>87.2</v>
      </c>
      <c r="BR7" s="24">
        <v>86.24</v>
      </c>
      <c r="BS7" s="24">
        <v>103.01</v>
      </c>
      <c r="BT7" s="24">
        <v>91.09</v>
      </c>
      <c r="BU7" s="24">
        <v>92.06</v>
      </c>
      <c r="BV7" s="24">
        <v>74.3</v>
      </c>
      <c r="BW7" s="24">
        <v>72.260000000000005</v>
      </c>
      <c r="BX7" s="24">
        <v>71.84</v>
      </c>
      <c r="BY7" s="24">
        <v>73.36</v>
      </c>
      <c r="BZ7" s="24">
        <v>72.599999999999994</v>
      </c>
      <c r="CA7" s="24">
        <v>75.31</v>
      </c>
      <c r="CB7" s="24">
        <v>186.02</v>
      </c>
      <c r="CC7" s="24">
        <v>187.51</v>
      </c>
      <c r="CD7" s="24">
        <v>160.44999999999999</v>
      </c>
      <c r="CE7" s="24">
        <v>183.97</v>
      </c>
      <c r="CF7" s="24">
        <v>181.91</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86.77</v>
      </c>
      <c r="CY7" s="24">
        <v>86.24</v>
      </c>
      <c r="CZ7" s="24">
        <v>69.81</v>
      </c>
      <c r="DA7" s="24">
        <v>67.319999999999993</v>
      </c>
      <c r="DB7" s="24">
        <v>56.06</v>
      </c>
      <c r="DC7" s="24">
        <v>83.06</v>
      </c>
      <c r="DD7" s="24">
        <v>83.32</v>
      </c>
      <c r="DE7" s="24">
        <v>83.75</v>
      </c>
      <c r="DF7" s="24">
        <v>84.19</v>
      </c>
      <c r="DG7" s="24">
        <v>84.34</v>
      </c>
      <c r="DH7" s="24">
        <v>85.24</v>
      </c>
      <c r="DI7" s="24">
        <v>28.02</v>
      </c>
      <c r="DJ7" s="24">
        <v>30.2</v>
      </c>
      <c r="DK7" s="24">
        <v>28.87</v>
      </c>
      <c r="DL7" s="24">
        <v>27.54</v>
      </c>
      <c r="DM7" s="24">
        <v>24.47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2023-01-18T00:44:46Z</cp:lastPrinted>
  <dcterms:created xsi:type="dcterms:W3CDTF">2023-01-12T23:37:19Z</dcterms:created>
  <dcterms:modified xsi:type="dcterms:W3CDTF">2023-02-24T04:34:36Z</dcterms:modified>
  <cp:category/>
</cp:coreProperties>
</file>