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Public\建設部\下水道課\④負担金係（共有）\002_アクションプランシミュレーション\003_経営比較分析表\R05\【経営比較分析表】\"/>
    </mc:Choice>
  </mc:AlternateContent>
  <workbookProtection workbookAlgorithmName="SHA-512" workbookHashValue="D9whCacbz3yHAcNYhxZQESdEkgCpX3D6qy17C13oRJLk1xcgHgimTwayyKCmnD363If33Muaju6XDSmaOCcSpg==" workbookSaltValue="N8HtwwUAv5VjxODiV/mAxA==" workbookSpinCount="100000" lockStructure="1"/>
  <bookViews>
    <workbookView xWindow="0" yWindow="0" windowWidth="23040" windowHeight="868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<sst xmlns="http://schemas.openxmlformats.org/spreadsheetml/2006/main" count="236" uniqueCount="117">
  <si>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</si>
  <si>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</si>
  <si>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</si>
  <si>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</si>
  <si>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</si>
  <si>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</si>
  <si>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</si>
  <si>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</si>
  <si>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</si>
  <si>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</si>
  <si>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</si>
  <si>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</si>
  <si>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</si>
  <si>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</si>
  <si>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</si>
  <si>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</si>
  <si>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</si>
  <si>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</si>
  <si>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</si>
  <si>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</si>
  <si>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</si>
  <si>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</si>
  <si>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</si>
  <si>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</si>
  <si>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</si>
  <si>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</si>
  <si>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</si>
  <si>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</si>
  <si>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</si>
  <si>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</si>
  <si>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</si>
  <si>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</si>
  <si>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</si>
  <si>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</si>
  <si>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</si>
  <si>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</si>
  <si>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</si>
  <si>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</si>
  <si>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</si>
  <si>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</si>
  <si>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</si>
  <si>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</si>
  <si>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</si>
  <si>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</si>
  <si>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</si>
  <si>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</si>
  <si>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</si>
  <si>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</si>
  <si>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</si>
  <si>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</si>
  <si>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</si>
  <si>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</si>
  <si>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</si>
  <si>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</si>
  <si>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</si>
  <si>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</si>
  <si>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</si>
  <si>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</si>
  <si>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</si>
  <si>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</si>
  <si>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</si>
  <si>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</si>
  <si>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</si>
  <si>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</si>
  <si>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</si>
  <si>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</si>
  <si>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</si>
  <si>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</si>
  <si>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</si>
  <si>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</si>
  <si>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</si>
  <si>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</si>
  <si>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</si>
  <si>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</si>
  <si>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</si>
  <si>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</si>
  <si>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</si>
  <si>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</si>
  <si>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</si>
  <si>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</si>
  <si>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</si>
  <si>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</si>
  <si>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</si>
  <si>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</si>
  <si>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</si>
  <si>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</si>
  <si>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</si>
  <si>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</si>
  <si>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</si>
  <si>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</si>
  <si>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</si>
  <si>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</si>
  <si>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</si>
  <si>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</si>
  <si>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</si>
  <si>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</si>
  <si>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</si>
  <si>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</si>
  <si>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</si>
  <si>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</si>
  <si>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</si>
  <si>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</si>
  <si>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</si>
  <si>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</si>
  <si>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</si>
  <si>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</si>
  <si>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</si>
  <si>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</si>
  <si>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</si>
  <si>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</si>
  <si>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</si>
  <si>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</si>
  <si>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</si>
  <si>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</si>
  <si>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平成7年度の供用開始から28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phoneticPr fontId="4"/>
  </si>
  <si>
    <t>　本事業は平成26年度で当初の整備計画区域の事業をほぼ終えていましたが、新たな未普及地域整備を平成30年度からDB一括発注方式によるPPP手法を導入して川口・立花地区の整備に着手し、令和2年度には一部供用開始、令和3年度全区域の整備を完了しました。また、令和4年度には一部の農業集落排水地域を接続統合しましたので当面は資本費等が増加する見込みとなっています。
　整備事業の完了に伴い、接続率の増加による使用料収入が確保できるようになるまでは、経費節減を強化して支出を抑え、収入の確保につとめていく必要があります。</t>
    <rPh sb="76" eb="78">
      <t>カワグチ</t>
    </rPh>
    <rPh sb="110" eb="113">
      <t>ゼンクイキ</t>
    </rPh>
    <rPh sb="114" eb="116">
      <t>セイビ</t>
    </rPh>
    <rPh sb="117" eb="119">
      <t>カンリョウ</t>
    </rPh>
    <rPh sb="189" eb="190">
      <t>トモナ</t>
    </rPh>
    <rPh sb="192" eb="195">
      <t>セツゾクリツ</t>
    </rPh>
    <rPh sb="196" eb="198">
      <t>ゾウカ</t>
    </rPh>
    <rPh sb="201" eb="203">
      <t>シヨウ</t>
    </rPh>
    <phoneticPr fontId="4"/>
  </si>
  <si>
    <t>　経常収支比率、累積欠損金比率、企業債残高対事業規模比率は類似団体平均、全国平均より悪い状況にあります。下水道未普及地域整備が進み固定資産の減価償却費等が増加した一方で、整備後間もない地区の接続率が低く、使用料収入が少ない状況によるものです。
　流動比率は起債償還額等の支払時期に財源を確保するため特に問題はありません。
　経費回収率は類似団体平均、全国平均を上回っていますが、全て使用料で賄えている状況ではありません。
　汚水処理原価については類似団体平均、全国平均を下回っており、汚水処理事業について効率的な運営ができていると考えられます。
　水洗化率については、令和３年度まで下水道未普及地域整備を進めていたため、令和元年度から前年度比で数値が低い状況でしたが、令和４年度以降は下水道への接続が進むことで、徐々に上昇していく見込みとなっています。
　令和４年度から農業集落排水地域との接続統合等により今後はしばらく各指標が上下すると予想されます。</t>
    <rPh sb="8" eb="15">
      <t>ルイセキケッソンキンヒリツ</t>
    </rPh>
    <rPh sb="16" eb="21">
      <t>キギョウサイザンダカ</t>
    </rPh>
    <rPh sb="21" eb="22">
      <t>タイ</t>
    </rPh>
    <rPh sb="22" eb="28">
      <t>ジギョウキボヒリツ</t>
    </rPh>
    <rPh sb="29" eb="35">
      <t>ルイジダンタイヘイキン</t>
    </rPh>
    <rPh sb="42" eb="43">
      <t>ワル</t>
    </rPh>
    <rPh sb="44" eb="46">
      <t>ジョウキョウ</t>
    </rPh>
    <rPh sb="52" eb="55">
      <t>ゲスイドウ</t>
    </rPh>
    <rPh sb="55" eb="60">
      <t>ミフキュウチイキ</t>
    </rPh>
    <rPh sb="75" eb="76">
      <t>トウ</t>
    </rPh>
    <rPh sb="81" eb="83">
      <t>イッポウ</t>
    </rPh>
    <rPh sb="85" eb="87">
      <t>セイビ</t>
    </rPh>
    <rPh sb="87" eb="88">
      <t>ゴ</t>
    </rPh>
    <rPh sb="88" eb="89">
      <t>マ</t>
    </rPh>
    <rPh sb="92" eb="94">
      <t>チク</t>
    </rPh>
    <rPh sb="95" eb="98">
      <t>セツゾクリツ</t>
    </rPh>
    <rPh sb="99" eb="100">
      <t>ヒク</t>
    </rPh>
    <rPh sb="102" eb="105">
      <t>シヨウリョウ</t>
    </rPh>
    <rPh sb="105" eb="107">
      <t>シュウニュウ</t>
    </rPh>
    <rPh sb="108" eb="109">
      <t>スク</t>
    </rPh>
    <rPh sb="111" eb="113">
      <t>ジョウキョウ</t>
    </rPh>
    <rPh sb="128" eb="134">
      <t>キサイショウカンガクトウ</t>
    </rPh>
    <rPh sb="135" eb="139">
      <t>シハライジキ</t>
    </rPh>
    <rPh sb="140" eb="142">
      <t>ザイゲン</t>
    </rPh>
    <rPh sb="143" eb="145">
      <t>カクホ</t>
    </rPh>
    <rPh sb="149" eb="150">
      <t>トク</t>
    </rPh>
    <rPh sb="151" eb="153">
      <t>モンダイ</t>
    </rPh>
    <rPh sb="162" eb="167">
      <t>ケイヒカイシュウリツ</t>
    </rPh>
    <rPh sb="168" eb="174">
      <t>ルイジダンタイヘイキン</t>
    </rPh>
    <rPh sb="175" eb="179">
      <t>ゼンコクヘイキン</t>
    </rPh>
    <rPh sb="180" eb="182">
      <t>ウワマワ</t>
    </rPh>
    <rPh sb="189" eb="190">
      <t>スベ</t>
    </rPh>
    <rPh sb="191" eb="194">
      <t>シヨウリョウ</t>
    </rPh>
    <rPh sb="195" eb="196">
      <t>マカナ</t>
    </rPh>
    <rPh sb="200" eb="202">
      <t>ジョウキョウ</t>
    </rPh>
    <rPh sb="212" eb="218">
      <t>オスイショリゲンカ</t>
    </rPh>
    <rPh sb="223" eb="229">
      <t>ルイジダンタイヘイキン</t>
    </rPh>
    <rPh sb="242" eb="248">
      <t>オスイショリジギョウ</t>
    </rPh>
    <rPh sb="252" eb="255">
      <t>コウリツテキ</t>
    </rPh>
    <rPh sb="256" eb="258">
      <t>ウンエイ</t>
    </rPh>
    <rPh sb="265" eb="266">
      <t>カンガ</t>
    </rPh>
    <rPh sb="274" eb="278">
      <t>スイセンカリツ</t>
    </rPh>
    <rPh sb="284" eb="286">
      <t>レイワ</t>
    </rPh>
    <rPh sb="287" eb="289">
      <t>ネンド</t>
    </rPh>
    <rPh sb="291" eb="301">
      <t>ゲスイドウミフキュウチイキセイビ</t>
    </rPh>
    <rPh sb="302" eb="303">
      <t>スス</t>
    </rPh>
    <rPh sb="310" eb="312">
      <t>レイワ</t>
    </rPh>
    <rPh sb="312" eb="313">
      <t>ガン</t>
    </rPh>
    <rPh sb="313" eb="314">
      <t>ネン</t>
    </rPh>
    <rPh sb="314" eb="315">
      <t>ド</t>
    </rPh>
    <rPh sb="317" eb="319">
      <t>ゼンネン</t>
    </rPh>
    <rPh sb="319" eb="320">
      <t>ド</t>
    </rPh>
    <rPh sb="320" eb="321">
      <t>ヒ</t>
    </rPh>
    <rPh sb="322" eb="324">
      <t>スウチ</t>
    </rPh>
    <rPh sb="325" eb="326">
      <t>ヒク</t>
    </rPh>
    <rPh sb="327" eb="329">
      <t>ジョウキョウ</t>
    </rPh>
    <rPh sb="334" eb="336">
      <t>レイワ</t>
    </rPh>
    <rPh sb="337" eb="341">
      <t>ネンドイコウ</t>
    </rPh>
    <rPh sb="342" eb="345">
      <t>ゲスイドウ</t>
    </rPh>
    <rPh sb="350" eb="351">
      <t>スス</t>
    </rPh>
    <rPh sb="356" eb="358">
      <t>ジョジョ</t>
    </rPh>
    <rPh sb="359" eb="361">
      <t>ジョウショウ</t>
    </rPh>
    <rPh sb="365" eb="367">
      <t>ミコ</t>
    </rPh>
    <rPh sb="399" eb="40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</si>
</sst>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9-454D-99F4-4D99D81CC0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D59-454D-99F4-4D99D81CC0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83-493F-A2E6-EBF04137A9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583-493F-A2E6-EBF04137A9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86.24</c:v>
                </c:pt>
                <c:pt idx="1">
                  <c:v>69.81</c:v>
                </c:pt>
                <c:pt idx="2">
                  <c:v>67.319999999999993</c:v>
                </c:pt>
                <c:pt idx="3">
                  <c:v>56.06</c:v>
                </c:pt>
                <c:pt idx="4">
                  <c:v>58.44</c:v>
                </c:pt>
              </c:numCache>
            </c:numRef>
          </c:val>
          <c:extLst>
            <c:ext xmlns:c16="http://schemas.microsoft.com/office/drawing/2014/chart" uri="{C3380CC4-5D6E-409C-BE32-E72D297353CC}">
              <c16:uniqueId val="{00000000-30DA-469B-8910-E707476358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30DA-469B-8910-E707476358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95.04</c:v>
                </c:pt>
                <c:pt idx="1">
                  <c:v>102.89</c:v>
                </c:pt>
                <c:pt idx="2">
                  <c:v>96.22</c:v>
                </c:pt>
                <c:pt idx="3">
                  <c:v>93.59</c:v>
                </c:pt>
                <c:pt idx="4">
                  <c:v>97.91</c:v>
                </c:pt>
              </c:numCache>
            </c:numRef>
          </c:val>
          <c:extLst>
            <c:ext xmlns:c16="http://schemas.microsoft.com/office/drawing/2014/chart" uri="{C3380CC4-5D6E-409C-BE32-E72D297353CC}">
              <c16:uniqueId val="{00000000-AE6C-4E0E-B7AB-1BE30DADCA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AE6C-4E0E-B7AB-1BE30DADCA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30.2</c:v>
                </c:pt>
                <c:pt idx="1">
                  <c:v>28.87</c:v>
                </c:pt>
                <c:pt idx="2">
                  <c:v>27.54</c:v>
                </c:pt>
                <c:pt idx="3">
                  <c:v>24.47</c:v>
                </c:pt>
                <c:pt idx="4">
                  <c:v>26.45</c:v>
                </c:pt>
              </c:numCache>
            </c:numRef>
          </c:val>
          <c:extLst>
            <c:ext xmlns:c16="http://schemas.microsoft.com/office/drawing/2014/chart" uri="{C3380CC4-5D6E-409C-BE32-E72D297353CC}">
              <c16:uniqueId val="{00000000-66A3-4105-BED5-E8B5612810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66A3-4105-BED5-E8B5612810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55-45ED-B2A9-6D2D919F5B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D555-45ED-B2A9-6D2D919F5B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216.46</c:v>
                </c:pt>
                <c:pt idx="1">
                  <c:v>204.1</c:v>
                </c:pt>
                <c:pt idx="2">
                  <c:v>215.74</c:v>
                </c:pt>
                <c:pt idx="3">
                  <c:v>234.21</c:v>
                </c:pt>
                <c:pt idx="4">
                  <c:v>193.7</c:v>
                </c:pt>
              </c:numCache>
            </c:numRef>
          </c:val>
          <c:extLst>
            <c:ext xmlns:c16="http://schemas.microsoft.com/office/drawing/2014/chart" uri="{C3380CC4-5D6E-409C-BE32-E72D297353CC}">
              <c16:uniqueId val="{00000000-4DBA-4B84-B0B6-208CC2293D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4DBA-4B84-B0B6-208CC2293D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3.83</c:v>
                </c:pt>
                <c:pt idx="1">
                  <c:v>48.92</c:v>
                </c:pt>
                <c:pt idx="2">
                  <c:v>52.49</c:v>
                </c:pt>
                <c:pt idx="3">
                  <c:v>45.41</c:v>
                </c:pt>
                <c:pt idx="4">
                  <c:v>1.28</c:v>
                </c:pt>
              </c:numCache>
            </c:numRef>
          </c:val>
          <c:extLst>
            <c:ext xmlns:c16="http://schemas.microsoft.com/office/drawing/2014/chart" uri="{C3380CC4-5D6E-409C-BE32-E72D297353CC}">
              <c16:uniqueId val="{00000000-B36C-455C-8D25-555914E58D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B36C-455C-8D25-555914E58D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2150.81</c:v>
                </c:pt>
                <c:pt idx="1">
                  <c:v>2442.7800000000002</c:v>
                </c:pt>
                <c:pt idx="2">
                  <c:v>2802</c:v>
                </c:pt>
                <c:pt idx="3">
                  <c:v>2882.94</c:v>
                </c:pt>
                <c:pt idx="4">
                  <c:v>2165.1</c:v>
                </c:pt>
              </c:numCache>
            </c:numRef>
          </c:val>
          <c:extLst>
            <c:ext xmlns:c16="http://schemas.microsoft.com/office/drawing/2014/chart" uri="{C3380CC4-5D6E-409C-BE32-E72D297353CC}">
              <c16:uniqueId val="{00000000-A723-4B4D-8C75-C3E50E8661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A723-4B4D-8C75-C3E50E8661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86.24</c:v>
                </c:pt>
                <c:pt idx="1">
                  <c:v>103.01</c:v>
                </c:pt>
                <c:pt idx="2">
                  <c:v>91.09</c:v>
                </c:pt>
                <c:pt idx="3">
                  <c:v>92.06</c:v>
                </c:pt>
                <c:pt idx="4">
                  <c:v>86.5</c:v>
                </c:pt>
              </c:numCache>
            </c:numRef>
          </c:val>
          <c:extLst>
            <c:ext xmlns:c16="http://schemas.microsoft.com/office/drawing/2014/chart" uri="{C3380CC4-5D6E-409C-BE32-E72D297353CC}">
              <c16:uniqueId val="{00000000-F9E0-42F8-A5AB-A32ECB23C7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9E0-42F8-A5AB-A32ECB23C7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187.51</c:v>
                </c:pt>
                <c:pt idx="1">
                  <c:v>160.44999999999999</c:v>
                </c:pt>
                <c:pt idx="2">
                  <c:v>183.97</c:v>
                </c:pt>
                <c:pt idx="3">
                  <c:v>181.91</c:v>
                </c:pt>
                <c:pt idx="4">
                  <c:v>185.76</c:v>
                </c:pt>
              </c:numCache>
            </c:numRef>
          </c:val>
          <c:extLst>
            <c:ext xmlns:c16="http://schemas.microsoft.com/office/drawing/2014/chart" uri="{C3380CC4-5D6E-409C-BE32-E72D297353CC}">
              <c16:uniqueId val="{00000000-0989-4B0D-B569-99F700FF61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989-4B0D-B569-99F700FF61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5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秋田県　大館市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68083</v>
      </c>
      <c r="AM8" s="46"/>
      <c r="AN8" s="46"/>
      <c r="AO8" s="46"/>
      <c r="AP8" s="46"/>
      <c r="AQ8" s="46"/>
      <c r="AR8" s="46"/>
      <c r="AS8" s="46"/>
      <c r="AT8" s="45">
        <f>データ!T6</f>
        <v>913.22</v>
      </c>
      <c r="AU8" s="45"/>
      <c r="AV8" s="45"/>
      <c r="AW8" s="45"/>
      <c r="AX8" s="45"/>
      <c r="AY8" s="45"/>
      <c r="AZ8" s="45"/>
      <c r="BA8" s="45"/>
      <c r="BB8" s="45">
        <f>データ!U6</f>
        <v>74.55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54.53</v>
      </c>
      <c r="J10" s="45"/>
      <c r="K10" s="45"/>
      <c r="L10" s="45"/>
      <c r="M10" s="45"/>
      <c r="N10" s="45"/>
      <c r="O10" s="45"/>
      <c r="P10" s="45">
        <f>データ!P6</f>
        <v>9.67</v>
      </c>
      <c r="Q10" s="45"/>
      <c r="R10" s="45"/>
      <c r="S10" s="45"/>
      <c r="T10" s="45"/>
      <c r="U10" s="45"/>
      <c r="V10" s="45"/>
      <c r="W10" s="45">
        <f>データ!Q6</f>
        <v>94.29</v>
      </c>
      <c r="X10" s="45"/>
      <c r="Y10" s="45"/>
      <c r="Z10" s="45"/>
      <c r="AA10" s="45"/>
      <c r="AB10" s="45"/>
      <c r="AC10" s="45"/>
      <c r="AD10" s="46">
        <f>データ!R6</f>
        <v>3190</v>
      </c>
      <c r="AE10" s="46"/>
      <c r="AF10" s="46"/>
      <c r="AG10" s="46"/>
      <c r="AH10" s="46"/>
      <c r="AI10" s="46"/>
      <c r="AJ10" s="46"/>
      <c r="AK10" s="2"/>
      <c r="AL10" s="46">
        <f>データ!V6</f>
        <v>6535</v>
      </c>
      <c r="AM10" s="46"/>
      <c r="AN10" s="46"/>
      <c r="AO10" s="46"/>
      <c r="AP10" s="46"/>
      <c r="AQ10" s="46"/>
      <c r="AR10" s="46"/>
      <c r="AS10" s="46"/>
      <c r="AT10" s="45">
        <f>データ!W6</f>
        <v>4.24</v>
      </c>
      <c r="AU10" s="45"/>
      <c r="AV10" s="45"/>
      <c r="AW10" s="45"/>
      <c r="AX10" s="45"/>
      <c r="AY10" s="45"/>
      <c r="AZ10" s="45"/>
      <c r="BA10" s="45"/>
      <c r="BB10" s="45">
        <f>データ!X6</f>
        <v>1541.27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l1E/LGGiAOi9vs37lpkCt1KVgvfi+8wx8mUG2kcRuW7MG6S6/c+BNW8zLQxUbpJfnZKvNANX66fft98uOxAUQ==" saltValue="5GHu67L3Q5DRS6M3f/UL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52043</v>
      </c>
      <c r="D6" s="19">
        <f t="shared" si="3"/>
        <v>46</v>
      </c>
      <c r="E6" s="19">
        <f t="shared" si="3"/>
        <v>17</v>
      </c>
      <c r="F6" s="19">
        <f t="shared" si="3"/>
        <v>4</v>
      </c>
      <c r="G6" s="19">
        <f t="shared" si="3"/>
        <v>0</v>
      </c>
      <c r="H6" s="19" t="str">
        <f t="shared" si="3"/>
        <v>秋田県　大館市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54.53</v>
      </c>
      <c r="P6" s="20">
        <f t="shared" si="3"/>
        <v>9.67</v>
      </c>
      <c r="Q6" s="20">
        <f t="shared" si="3"/>
        <v>94.29</v>
      </c>
      <c r="R6" s="20">
        <f t="shared" si="3"/>
        <v>3190</v>
      </c>
      <c r="S6" s="20">
        <f t="shared" si="3"/>
        <v>68083</v>
      </c>
      <c r="T6" s="20">
        <f t="shared" si="3"/>
        <v>913.22</v>
      </c>
      <c r="U6" s="20">
        <f t="shared" si="3"/>
        <v>74.55</v>
      </c>
      <c r="V6" s="20">
        <f t="shared" si="3"/>
        <v>6535</v>
      </c>
      <c r="W6" s="20">
        <f t="shared" si="3"/>
        <v>4.24</v>
      </c>
      <c r="X6" s="20">
        <f t="shared" si="3"/>
        <v>1541.27</v>
      </c>
      <c r="Y6" s="21">
        <f>IF(Y7="",NA(),Y7)</f>
        <v>95.04</v>
      </c>
      <c r="Z6" s="21">
        <f t="shared" ref="Z6:AH6" si="4">IF(Z7="",NA(),Z7)</f>
        <v>102.89</v>
      </c>
      <c r="AA6" s="21">
        <f t="shared" si="4"/>
        <v>96.22</v>
      </c>
      <c r="AB6" s="21">
        <f t="shared" si="4"/>
        <v>93.59</v>
      </c>
      <c r="AC6" s="21">
        <f t="shared" si="4"/>
        <v>97.91</v>
      </c>
      <c r="AD6" s="21">
        <f t="shared" si="4"/>
        <v>101.72</v>
      </c>
      <c r="AE6" s="21">
        <f t="shared" si="4"/>
        <v>102.73</v>
      </c>
      <c r="AF6" s="21">
        <f t="shared" si="4"/>
        <v>105.78</v>
      </c>
      <c r="AG6" s="21">
        <f t="shared" si="4"/>
        <v>106.09</v>
      </c>
      <c r="AH6" s="21">
        <f t="shared" si="4"/>
        <v>106.44</v>
      </c>
      <c r="AI6" s="20" t="str">
        <f>IF(AI7="","",IF(AI7="-","【-】","【"&amp;SUBSTITUTE(TEXT(AI7,"#,##0.00"),"-","△")&amp;"】"))</f>
        <v>【104.54】</v>
      </c>
      <c r="AJ6" s="21">
        <f>IF(AJ7="",NA(),AJ7)</f>
        <v>216.46</v>
      </c>
      <c r="AK6" s="21">
        <f t="shared" ref="AK6:AS6" si="5">IF(AK7="",NA(),AK7)</f>
        <v>204.1</v>
      </c>
      <c r="AL6" s="21">
        <f t="shared" si="5"/>
        <v>215.74</v>
      </c>
      <c r="AM6" s="21">
        <f t="shared" si="5"/>
        <v>234.21</v>
      </c>
      <c r="AN6" s="21">
        <f t="shared" si="5"/>
        <v>193.7</v>
      </c>
      <c r="AO6" s="21">
        <f t="shared" si="5"/>
        <v>112.88</v>
      </c>
      <c r="AP6" s="21">
        <f t="shared" si="5"/>
        <v>94.97</v>
      </c>
      <c r="AQ6" s="21">
        <f t="shared" si="5"/>
        <v>63.96</v>
      </c>
      <c r="AR6" s="21">
        <f t="shared" si="5"/>
        <v>69.42</v>
      </c>
      <c r="AS6" s="21">
        <f t="shared" si="5"/>
        <v>72.86</v>
      </c>
      <c r="AT6" s="20" t="str">
        <f>IF(AT7="","",IF(AT7="-","【-】","【"&amp;SUBSTITUTE(TEXT(AT7,"#,##0.00"),"-","△")&amp;"】"))</f>
        <v>【65.93】</v>
      </c>
      <c r="AU6" s="21">
        <f>IF(AU7="",NA(),AU7)</f>
        <v>3.83</v>
      </c>
      <c r="AV6" s="21">
        <f t="shared" ref="AV6:BD6" si="6">IF(AV7="",NA(),AV7)</f>
        <v>48.92</v>
      </c>
      <c r="AW6" s="21">
        <f t="shared" si="6"/>
        <v>52.49</v>
      </c>
      <c r="AX6" s="21">
        <f t="shared" si="6"/>
        <v>45.41</v>
      </c>
      <c r="AY6" s="21">
        <f t="shared" si="6"/>
        <v>1.28</v>
      </c>
      <c r="AZ6" s="21">
        <f t="shared" si="6"/>
        <v>49.18</v>
      </c>
      <c r="BA6" s="21">
        <f t="shared" si="6"/>
        <v>47.72</v>
      </c>
      <c r="BB6" s="21">
        <f t="shared" si="6"/>
        <v>44.24</v>
      </c>
      <c r="BC6" s="21">
        <f t="shared" si="6"/>
        <v>43.07</v>
      </c>
      <c r="BD6" s="21">
        <f t="shared" si="6"/>
        <v>45.42</v>
      </c>
      <c r="BE6" s="20" t="str">
        <f>IF(BE7="","",IF(BE7="-","【-】","【"&amp;SUBSTITUTE(TEXT(BE7,"#,##0.00"),"-","△")&amp;"】"))</f>
        <v>【44.25】</v>
      </c>
      <c r="BF6" s="21">
        <f>IF(BF7="",NA(),BF7)</f>
        <v>2150.81</v>
      </c>
      <c r="BG6" s="21">
        <f t="shared" ref="BG6:BO6" si="7">IF(BG7="",NA(),BG7)</f>
        <v>2442.7800000000002</v>
      </c>
      <c r="BH6" s="21">
        <f t="shared" si="7"/>
        <v>2802</v>
      </c>
      <c r="BI6" s="21">
        <f t="shared" si="7"/>
        <v>2882.94</v>
      </c>
      <c r="BJ6" s="21">
        <f t="shared" si="7"/>
        <v>2165.1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86.24</v>
      </c>
      <c r="BR6" s="21">
        <f t="shared" ref="BR6:BZ6" si="8">IF(BR7="",NA(),BR7)</f>
        <v>103.01</v>
      </c>
      <c r="BS6" s="21">
        <f t="shared" si="8"/>
        <v>91.09</v>
      </c>
      <c r="BT6" s="21">
        <f t="shared" si="8"/>
        <v>92.06</v>
      </c>
      <c r="BU6" s="21">
        <f t="shared" si="8"/>
        <v>86.5</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187.51</v>
      </c>
      <c r="CC6" s="21">
        <f t="shared" ref="CC6:CK6" si="9">IF(CC7="",NA(),CC7)</f>
        <v>160.44999999999999</v>
      </c>
      <c r="CD6" s="21">
        <f t="shared" si="9"/>
        <v>183.97</v>
      </c>
      <c r="CE6" s="21">
        <f t="shared" si="9"/>
        <v>181.91</v>
      </c>
      <c r="CF6" s="21">
        <f t="shared" si="9"/>
        <v>185.76</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86.24</v>
      </c>
      <c r="CY6" s="21">
        <f t="shared" ref="CY6:DG6" si="11">IF(CY7="",NA(),CY7)</f>
        <v>69.81</v>
      </c>
      <c r="CZ6" s="21">
        <f t="shared" si="11"/>
        <v>67.319999999999993</v>
      </c>
      <c r="DA6" s="21">
        <f t="shared" si="11"/>
        <v>56.06</v>
      </c>
      <c r="DB6" s="21">
        <f t="shared" si="11"/>
        <v>58.44</v>
      </c>
      <c r="DC6" s="21">
        <f t="shared" si="11"/>
        <v>83.32</v>
      </c>
      <c r="DD6" s="21">
        <f t="shared" si="11"/>
        <v>83.75</v>
      </c>
      <c r="DE6" s="21">
        <f t="shared" si="11"/>
        <v>84.19</v>
      </c>
      <c r="DF6" s="21">
        <f t="shared" si="11"/>
        <v>84.34</v>
      </c>
      <c r="DG6" s="21">
        <f t="shared" si="11"/>
        <v>84.34</v>
      </c>
      <c r="DH6" s="20" t="str">
        <f>IF(DH7="","",IF(DH7="-","【-】","【"&amp;SUBSTITUTE(TEXT(DH7,"#,##0.00"),"-","△")&amp;"】"))</f>
        <v>【85.67】</v>
      </c>
      <c r="DI6" s="21">
        <f>IF(DI7="",NA(),DI7)</f>
        <v>30.2</v>
      </c>
      <c r="DJ6" s="21">
        <f t="shared" ref="DJ6:DR6" si="12">IF(DJ7="",NA(),DJ7)</f>
        <v>28.87</v>
      </c>
      <c r="DK6" s="21">
        <f t="shared" si="12"/>
        <v>27.54</v>
      </c>
      <c r="DL6" s="21">
        <f t="shared" si="12"/>
        <v>24.47</v>
      </c>
      <c r="DM6" s="21">
        <f t="shared" si="12"/>
        <v>26.45</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52043</v>
      </c>
      <c r="D7" s="23">
        <v>46</v>
      </c>
      <c r="E7" s="23">
        <v>17</v>
      </c>
      <c r="F7" s="23">
        <v>4</v>
      </c>
      <c r="G7" s="23">
        <v>0</v>
      </c>
      <c r="H7" s="23" t="s">
        <v>96</v>
      </c>
      <c r="I7" s="23" t="s">
        <v>97</v>
      </c>
      <c r="J7" s="23" t="s">
        <v>98</v>
      </c>
      <c r="K7" s="23" t="s">
        <v>99</v>
      </c>
      <c r="L7" s="23" t="s">
        <v>100</v>
      </c>
      <c r="M7" s="23" t="s">
        <v>101</v>
      </c>
      <c r="N7" s="24" t="s">
        <v>102</v>
      </c>
      <c r="O7" s="24">
        <v>54.53</v>
      </c>
      <c r="P7" s="24">
        <v>9.67</v>
      </c>
      <c r="Q7" s="24">
        <v>94.29</v>
      </c>
      <c r="R7" s="24">
        <v>3190</v>
      </c>
      <c r="S7" s="24">
        <v>68083</v>
      </c>
      <c r="T7" s="24">
        <v>913.22</v>
      </c>
      <c r="U7" s="24">
        <v>74.55</v>
      </c>
      <c r="V7" s="24">
        <v>6535</v>
      </c>
      <c r="W7" s="24">
        <v>4.24</v>
      </c>
      <c r="X7" s="24">
        <v>1541.27</v>
      </c>
      <c r="Y7" s="24">
        <v>95.04</v>
      </c>
      <c r="Z7" s="24">
        <v>102.89</v>
      </c>
      <c r="AA7" s="24">
        <v>96.22</v>
      </c>
      <c r="AB7" s="24">
        <v>93.59</v>
      </c>
      <c r="AC7" s="24">
        <v>97.91</v>
      </c>
      <c r="AD7" s="24">
        <v>101.72</v>
      </c>
      <c r="AE7" s="24">
        <v>102.73</v>
      </c>
      <c r="AF7" s="24">
        <v>105.78</v>
      </c>
      <c r="AG7" s="24">
        <v>106.09</v>
      </c>
      <c r="AH7" s="24">
        <v>106.44</v>
      </c>
      <c r="AI7" s="24">
        <v>104.54</v>
      </c>
      <c r="AJ7" s="24">
        <v>216.46</v>
      </c>
      <c r="AK7" s="24">
        <v>204.1</v>
      </c>
      <c r="AL7" s="24">
        <v>215.74</v>
      </c>
      <c r="AM7" s="24">
        <v>234.21</v>
      </c>
      <c r="AN7" s="24">
        <v>193.7</v>
      </c>
      <c r="AO7" s="24">
        <v>112.88</v>
      </c>
      <c r="AP7" s="24">
        <v>94.97</v>
      </c>
      <c r="AQ7" s="24">
        <v>63.96</v>
      </c>
      <c r="AR7" s="24">
        <v>69.42</v>
      </c>
      <c r="AS7" s="24">
        <v>72.86</v>
      </c>
      <c r="AT7" s="24">
        <v>65.930000000000007</v>
      </c>
      <c r="AU7" s="24">
        <v>3.83</v>
      </c>
      <c r="AV7" s="24">
        <v>48.92</v>
      </c>
      <c r="AW7" s="24">
        <v>52.49</v>
      </c>
      <c r="AX7" s="24">
        <v>45.41</v>
      </c>
      <c r="AY7" s="24">
        <v>1.28</v>
      </c>
      <c r="AZ7" s="24">
        <v>49.18</v>
      </c>
      <c r="BA7" s="24">
        <v>47.72</v>
      </c>
      <c r="BB7" s="24">
        <v>44.24</v>
      </c>
      <c r="BC7" s="24">
        <v>43.07</v>
      </c>
      <c r="BD7" s="24">
        <v>45.42</v>
      </c>
      <c r="BE7" s="24">
        <v>44.25</v>
      </c>
      <c r="BF7" s="24">
        <v>2150.81</v>
      </c>
      <c r="BG7" s="24">
        <v>2442.7800000000002</v>
      </c>
      <c r="BH7" s="24">
        <v>2802</v>
      </c>
      <c r="BI7" s="24">
        <v>2882.94</v>
      </c>
      <c r="BJ7" s="24">
        <v>2165.1</v>
      </c>
      <c r="BK7" s="24">
        <v>1194.1500000000001</v>
      </c>
      <c r="BL7" s="24">
        <v>1206.79</v>
      </c>
      <c r="BM7" s="24">
        <v>1258.43</v>
      </c>
      <c r="BN7" s="24">
        <v>1163.75</v>
      </c>
      <c r="BO7" s="24">
        <v>1195.47</v>
      </c>
      <c r="BP7" s="24">
        <v>1182.1099999999999</v>
      </c>
      <c r="BQ7" s="24">
        <v>86.24</v>
      </c>
      <c r="BR7" s="24">
        <v>103.01</v>
      </c>
      <c r="BS7" s="24">
        <v>91.09</v>
      </c>
      <c r="BT7" s="24">
        <v>92.06</v>
      </c>
      <c r="BU7" s="24">
        <v>86.5</v>
      </c>
      <c r="BV7" s="24">
        <v>72.260000000000005</v>
      </c>
      <c r="BW7" s="24">
        <v>71.84</v>
      </c>
      <c r="BX7" s="24">
        <v>73.36</v>
      </c>
      <c r="BY7" s="24">
        <v>72.599999999999994</v>
      </c>
      <c r="BZ7" s="24">
        <v>69.430000000000007</v>
      </c>
      <c r="CA7" s="24">
        <v>73.78</v>
      </c>
      <c r="CB7" s="24">
        <v>187.51</v>
      </c>
      <c r="CC7" s="24">
        <v>160.44999999999999</v>
      </c>
      <c r="CD7" s="24">
        <v>183.97</v>
      </c>
      <c r="CE7" s="24">
        <v>181.91</v>
      </c>
      <c r="CF7" s="24">
        <v>185.76</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86.24</v>
      </c>
      <c r="CY7" s="24">
        <v>69.81</v>
      </c>
      <c r="CZ7" s="24">
        <v>67.319999999999993</v>
      </c>
      <c r="DA7" s="24">
        <v>56.06</v>
      </c>
      <c r="DB7" s="24">
        <v>58.44</v>
      </c>
      <c r="DC7" s="24">
        <v>83.32</v>
      </c>
      <c r="DD7" s="24">
        <v>83.75</v>
      </c>
      <c r="DE7" s="24">
        <v>84.19</v>
      </c>
      <c r="DF7" s="24">
        <v>84.34</v>
      </c>
      <c r="DG7" s="24">
        <v>84.34</v>
      </c>
      <c r="DH7" s="24">
        <v>85.67</v>
      </c>
      <c r="DI7" s="24">
        <v>30.2</v>
      </c>
      <c r="DJ7" s="24">
        <v>28.87</v>
      </c>
      <c r="DK7" s="24">
        <v>27.54</v>
      </c>
      <c r="DL7" s="24">
        <v>24.47</v>
      </c>
      <c r="DM7" s="24">
        <v>26.45</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CL8210</cp:lastModifiedBy>
  <dcterms:created xsi:type="dcterms:W3CDTF">2023-12-12T00:53:56Z</dcterms:created>
  <dcterms:modified xsi:type="dcterms:W3CDTF">2024-01-23T10:35:52Z</dcterms:modified>
  <cp:category/>
</cp:coreProperties>
</file>