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6年度作成フォルダ\07.調査・依頼・通知\2-1.【秋田県市町村課】\済み　20250122_Fw 【秋田県市町村課130 15時〆】公営企業に係る「経営比較分析表」の分析等について（依頼）\6.HPアップ用_経営比較分析表_R7.3.7\"/>
    </mc:Choice>
  </mc:AlternateContent>
  <workbookProtection workbookAlgorithmName="SHA-512" workbookHashValue="yp0i/m95OJ5n7mWXlPczDwg8oRU2K6aaXSioosJX0GXjcEbM//kBWvhW8hepFnDbVocy0t3j3SJbBBzcpW/NAA==" workbookSaltValue="KNyu+dtaw6wFB+FPiW7vyg==" workbookSpinCount="100000" lockStructure="1"/>
  <bookViews>
    <workbookView xWindow="0" yWindow="0" windowWidth="28800" windowHeight="119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<sst xmlns="http://schemas.openxmlformats.org/spreadsheetml/2006/main" count="236" uniqueCount="116">
  <si>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</si>
  <si>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</si>
  <si>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</si>
  <si>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</si>
  <si>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</si>
  <si>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</si>
  <si>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</si>
  <si>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</si>
  <si>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</si>
  <si>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</si>
  <si>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</si>
  <si>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</si>
  <si>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</si>
  <si>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</si>
  <si>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</si>
  <si>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</si>
  <si>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</si>
  <si>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</si>
  <si>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</si>
  <si>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</si>
  <si>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</si>
  <si>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</si>
  <si>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</si>
  <si>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</si>
  <si>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</si>
  <si>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</si>
  <si>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</si>
  <si>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</si>
  <si>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</si>
  <si>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</si>
  <si>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</si>
  <si>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</si>
  <si>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</si>
  <si>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</si>
  <si>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</si>
  <si>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</si>
  <si>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</si>
  <si>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</si>
  <si>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</si>
  <si>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</si>
  <si>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</si>
  <si>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</si>
  <si>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</si>
  <si>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</si>
  <si>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</si>
  <si>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</si>
  <si>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</si>
  <si>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</si>
  <si>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</si>
  <si>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</si>
  <si>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</si>
  <si>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</si>
  <si>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</si>
  <si>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</si>
  <si>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</si>
  <si>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</si>
  <si>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</si>
  <si>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</si>
  <si>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</si>
  <si>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</si>
  <si>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</si>
  <si>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</si>
  <si>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</si>
  <si>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</si>
  <si>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</si>
  <si>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</si>
  <si>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</si>
  <si>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</si>
  <si>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</si>
  <si>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</si>
  <si>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</si>
  <si>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</si>
  <si>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</si>
  <si>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</si>
  <si>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</si>
  <si>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</si>
  <si>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</si>
  <si>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</si>
  <si>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</si>
  <si>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</si>
  <si>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</si>
  <si>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</si>
  <si>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</si>
  <si>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</si>
  <si>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</si>
  <si>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</si>
  <si>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</si>
  <si>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</si>
  <si>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</si>
  <si>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</si>
  <si>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</si>
  <si>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</si>
  <si>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</si>
  <si>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</si>
  <si>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</si>
  <si>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</si>
  <si>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</si>
  <si>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</si>
  <si>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</si>
  <si>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</si>
  <si>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</si>
  <si>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</si>
  <si>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</si>
  <si>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</si>
  <si>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</si>
  <si>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</si>
  <si>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</si>
  <si>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</si>
  <si>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</si>
  <si>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</si>
  <si>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</si>
  <si>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</si>
  <si>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</si>
  <si>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平成7年度の供用開始から29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</si>
  <si>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xml:space="preserve">  本事業は平成26年度で当初の整備計画区域の事業をほぼ終えていましたが、新たな未普及地域整備を平成30年度からDB一括発注方式によるPPP手法を導入して川口・立花地区の整備に着手し、令和2年度には一部供用開始、令和3年度全区域の整備を完了しました。また、令和4年度には一部の農業集落排水地域を接続統合しましたので当面は資本費等が増加する見込みとなっています。
　整備事業の完了に伴い、接続率の増加による使用料収入が確保できるようになるまでは、経費節減を強化して支出を抑えるとともに、収入の確保につとめていく必要があります。</t>
    <phoneticPr fontId="4"/>
  </si>
  <si>
    <t xml:space="preserve">  経常収支比率、累積欠損金比率、企業債残高対事業規模比率は類似団体平均、全国平均より悪い状況にあります。下水道未普及地域整備が進み固定資産の減価償却費等が増加した一方で、整備後間もない地区の接続率が低いことにより使用料収入が少ない状況によるものです。
　流動比率は起債償還額等の支払時期に財源を確保するため特に問題はありません。
　経費回収率は類似団体平均、全国平均を上回っていますが、全て使用料で賄えている状況ではありません。
　汚水処理原価については類似団体平均、全国平均を下回っており、汚水処理事業について効率的な運営ができていると考えられます。
　水洗化率については、令和３年度まで下水道未普及地域整備を進めていたため、令和元年度から前年度比で数値が低い状況でしたが、令和４年度以降は下水道への接続が進むことで、徐々に上昇していく見込みとなっています。
　また、令和４年度から一部の農業集落排水地域との接続統合等により今後はしばらく各指標が上下すると予想されます。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</si>
</sst>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7-4487-B702-C66E63FACB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A57-4487-B702-C66E63FACB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2-4AAD-8BD1-09FA6F39C5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A92-4AAD-8BD1-09FA6F39C5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69.81</c:v>
                </c:pt>
                <c:pt idx="1">
                  <c:v>67.319999999999993</c:v>
                </c:pt>
                <c:pt idx="2">
                  <c:v>56.06</c:v>
                </c:pt>
                <c:pt idx="3">
                  <c:v>58.44</c:v>
                </c:pt>
                <c:pt idx="4">
                  <c:v>74.11</c:v>
                </c:pt>
              </c:numCache>
            </c:numRef>
          </c:val>
          <c:extLst>
            <c:ext xmlns:c16="http://schemas.microsoft.com/office/drawing/2014/chart" uri="{C3380CC4-5D6E-409C-BE32-E72D297353CC}">
              <c16:uniqueId val="{00000000-03B4-401D-9837-63390F7258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3B4-401D-9837-63390F7258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102.89</c:v>
                </c:pt>
                <c:pt idx="1">
                  <c:v>96.22</c:v>
                </c:pt>
                <c:pt idx="2">
                  <c:v>93.59</c:v>
                </c:pt>
                <c:pt idx="3">
                  <c:v>97.91</c:v>
                </c:pt>
                <c:pt idx="4">
                  <c:v>97.49</c:v>
                </c:pt>
              </c:numCache>
            </c:numRef>
          </c:val>
          <c:extLst>
            <c:ext xmlns:c16="http://schemas.microsoft.com/office/drawing/2014/chart" uri="{C3380CC4-5D6E-409C-BE32-E72D297353CC}">
              <c16:uniqueId val="{00000000-7EBF-4E30-9E5F-27560CA31B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EBF-4E30-9E5F-27560CA31B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28.87</c:v>
                </c:pt>
                <c:pt idx="1">
                  <c:v>27.54</c:v>
                </c:pt>
                <c:pt idx="2">
                  <c:v>24.47</c:v>
                </c:pt>
                <c:pt idx="3">
                  <c:v>26.45</c:v>
                </c:pt>
                <c:pt idx="4">
                  <c:v>28.65</c:v>
                </c:pt>
              </c:numCache>
            </c:numRef>
          </c:val>
          <c:extLst>
            <c:ext xmlns:c16="http://schemas.microsoft.com/office/drawing/2014/chart" uri="{C3380CC4-5D6E-409C-BE32-E72D297353CC}">
              <c16:uniqueId val="{00000000-41CA-432A-9FD6-32D5461ADE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1CA-432A-9FD6-32D5461ADE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37-43D5-9764-EE9443ACDA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8E37-43D5-9764-EE9443ACDA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204.1</c:v>
                </c:pt>
                <c:pt idx="1">
                  <c:v>215.74</c:v>
                </c:pt>
                <c:pt idx="2">
                  <c:v>234.21</c:v>
                </c:pt>
                <c:pt idx="3">
                  <c:v>193.7</c:v>
                </c:pt>
                <c:pt idx="4">
                  <c:v>203.32</c:v>
                </c:pt>
              </c:numCache>
            </c:numRef>
          </c:val>
          <c:extLst>
            <c:ext xmlns:c16="http://schemas.microsoft.com/office/drawing/2014/chart" uri="{C3380CC4-5D6E-409C-BE32-E72D297353CC}">
              <c16:uniqueId val="{00000000-A99E-40D0-8662-3C5CCB98E6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A99E-40D0-8662-3C5CCB98E6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48.92</c:v>
                </c:pt>
                <c:pt idx="1">
                  <c:v>52.49</c:v>
                </c:pt>
                <c:pt idx="2">
                  <c:v>45.41</c:v>
                </c:pt>
                <c:pt idx="3">
                  <c:v>1.28</c:v>
                </c:pt>
                <c:pt idx="4">
                  <c:v>0.63</c:v>
                </c:pt>
              </c:numCache>
            </c:numRef>
          </c:val>
          <c:extLst>
            <c:ext xmlns:c16="http://schemas.microsoft.com/office/drawing/2014/chart" uri="{C3380CC4-5D6E-409C-BE32-E72D297353CC}">
              <c16:uniqueId val="{00000000-1D30-47CC-B295-9650934861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D30-47CC-B295-9650934861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2442.7800000000002</c:v>
                </c:pt>
                <c:pt idx="1">
                  <c:v>2802</c:v>
                </c:pt>
                <c:pt idx="2">
                  <c:v>2882.94</c:v>
                </c:pt>
                <c:pt idx="3">
                  <c:v>2165.1</c:v>
                </c:pt>
                <c:pt idx="4">
                  <c:v>2113.35</c:v>
                </c:pt>
              </c:numCache>
            </c:numRef>
          </c:val>
          <c:extLst>
            <c:ext xmlns:c16="http://schemas.microsoft.com/office/drawing/2014/chart" uri="{C3380CC4-5D6E-409C-BE32-E72D297353CC}">
              <c16:uniqueId val="{00000000-B932-4643-B6A9-E24DFA3ADE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932-4643-B6A9-E24DFA3ADE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103.01</c:v>
                </c:pt>
                <c:pt idx="1">
                  <c:v>91.09</c:v>
                </c:pt>
                <c:pt idx="2">
                  <c:v>92.06</c:v>
                </c:pt>
                <c:pt idx="3">
                  <c:v>86.5</c:v>
                </c:pt>
                <c:pt idx="4">
                  <c:v>87.31</c:v>
                </c:pt>
              </c:numCache>
            </c:numRef>
          </c:val>
          <c:extLst>
            <c:ext xmlns:c16="http://schemas.microsoft.com/office/drawing/2014/chart" uri="{C3380CC4-5D6E-409C-BE32-E72D297353CC}">
              <c16:uniqueId val="{00000000-4696-4FF6-A872-2E9038D321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696-4FF6-A872-2E9038D321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160.44999999999999</c:v>
                </c:pt>
                <c:pt idx="1">
                  <c:v>183.97</c:v>
                </c:pt>
                <c:pt idx="2">
                  <c:v>181.91</c:v>
                </c:pt>
                <c:pt idx="3">
                  <c:v>185.76</c:v>
                </c:pt>
                <c:pt idx="4">
                  <c:v>183.19</c:v>
                </c:pt>
              </c:numCache>
            </c:numRef>
          </c:val>
          <c:extLst>
            <c:ext xmlns:c16="http://schemas.microsoft.com/office/drawing/2014/chart" uri="{C3380CC4-5D6E-409C-BE32-E72D297353CC}">
              <c16:uniqueId val="{00000000-6DAB-4D51-9E00-CF8EB57029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6DAB-4D51-9E00-CF8EB57029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大館市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66807</v>
      </c>
      <c r="AM8" s="45"/>
      <c r="AN8" s="45"/>
      <c r="AO8" s="45"/>
      <c r="AP8" s="45"/>
      <c r="AQ8" s="45"/>
      <c r="AR8" s="45"/>
      <c r="AS8" s="45"/>
      <c r="AT8" s="44">
        <f>データ!T6</f>
        <v>913.22</v>
      </c>
      <c r="AU8" s="44"/>
      <c r="AV8" s="44"/>
      <c r="AW8" s="44"/>
      <c r="AX8" s="44"/>
      <c r="AY8" s="44"/>
      <c r="AZ8" s="44"/>
      <c r="BA8" s="44"/>
      <c r="BB8" s="44">
        <f>データ!U6</f>
        <v>73.16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55.55</v>
      </c>
      <c r="J10" s="44"/>
      <c r="K10" s="44"/>
      <c r="L10" s="44"/>
      <c r="M10" s="44"/>
      <c r="N10" s="44"/>
      <c r="O10" s="44"/>
      <c r="P10" s="44">
        <f>データ!P6</f>
        <v>9.61</v>
      </c>
      <c r="Q10" s="44"/>
      <c r="R10" s="44"/>
      <c r="S10" s="44"/>
      <c r="T10" s="44"/>
      <c r="U10" s="44"/>
      <c r="V10" s="44"/>
      <c r="W10" s="44">
        <f>データ!Q6</f>
        <v>94.79</v>
      </c>
      <c r="X10" s="44"/>
      <c r="Y10" s="44"/>
      <c r="Z10" s="44"/>
      <c r="AA10" s="44"/>
      <c r="AB10" s="44"/>
      <c r="AC10" s="44"/>
      <c r="AD10" s="45">
        <f>データ!R6</f>
        <v>3190</v>
      </c>
      <c r="AE10" s="45"/>
      <c r="AF10" s="45"/>
      <c r="AG10" s="45"/>
      <c r="AH10" s="45"/>
      <c r="AI10" s="45"/>
      <c r="AJ10" s="45"/>
      <c r="AK10" s="2"/>
      <c r="AL10" s="45">
        <f>データ!V6</f>
        <v>6362</v>
      </c>
      <c r="AM10" s="45"/>
      <c r="AN10" s="45"/>
      <c r="AO10" s="45"/>
      <c r="AP10" s="45"/>
      <c r="AQ10" s="45"/>
      <c r="AR10" s="45"/>
      <c r="AS10" s="45"/>
      <c r="AT10" s="44">
        <f>データ!W6</f>
        <v>4.24</v>
      </c>
      <c r="AU10" s="44"/>
      <c r="AV10" s="44"/>
      <c r="AW10" s="44"/>
      <c r="AX10" s="44"/>
      <c r="AY10" s="44"/>
      <c r="AZ10" s="44"/>
      <c r="BA10" s="44"/>
      <c r="BB10" s="44">
        <f>データ!X6</f>
        <v>1500.47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0xcocAJ4HvtS3okEhFR/fs1f6O+uTm7gpoZO/jHNisu2FcW9asTcQIVsn70eBSFKfpy2vFfzFJnV2M8if2doTQ==" saltValue="neVAdOyAKISUv1C2lDku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52043</v>
      </c>
      <c r="D6" s="19">
        <f t="shared" si="3"/>
        <v>46</v>
      </c>
      <c r="E6" s="19">
        <f t="shared" si="3"/>
        <v>17</v>
      </c>
      <c r="F6" s="19">
        <f t="shared" si="3"/>
        <v>4</v>
      </c>
      <c r="G6" s="19">
        <f t="shared" si="3"/>
        <v>0</v>
      </c>
      <c r="H6" s="19" t="str">
        <f t="shared" si="3"/>
        <v>秋田県　大館市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55.55</v>
      </c>
      <c r="P6" s="20">
        <f t="shared" si="3"/>
        <v>9.61</v>
      </c>
      <c r="Q6" s="20">
        <f t="shared" si="3"/>
        <v>94.79</v>
      </c>
      <c r="R6" s="20">
        <f t="shared" si="3"/>
        <v>3190</v>
      </c>
      <c r="S6" s="20">
        <f t="shared" si="3"/>
        <v>66807</v>
      </c>
      <c r="T6" s="20">
        <f t="shared" si="3"/>
        <v>913.22</v>
      </c>
      <c r="U6" s="20">
        <f t="shared" si="3"/>
        <v>73.16</v>
      </c>
      <c r="V6" s="20">
        <f t="shared" si="3"/>
        <v>6362</v>
      </c>
      <c r="W6" s="20">
        <f t="shared" si="3"/>
        <v>4.24</v>
      </c>
      <c r="X6" s="20">
        <f t="shared" si="3"/>
        <v>1500.47</v>
      </c>
      <c r="Y6" s="21">
        <f>IF(Y7="",NA(),Y7)</f>
        <v>102.89</v>
      </c>
      <c r="Z6" s="21">
        <f t="shared" ref="Z6:AH6" si="4">IF(Z7="",NA(),Z7)</f>
        <v>96.22</v>
      </c>
      <c r="AA6" s="21">
        <f t="shared" si="4"/>
        <v>93.59</v>
      </c>
      <c r="AB6" s="21">
        <f t="shared" si="4"/>
        <v>97.91</v>
      </c>
      <c r="AC6" s="21">
        <f t="shared" si="4"/>
        <v>97.49</v>
      </c>
      <c r="AD6" s="21">
        <f t="shared" si="4"/>
        <v>102.73</v>
      </c>
      <c r="AE6" s="21">
        <f t="shared" si="4"/>
        <v>105.78</v>
      </c>
      <c r="AF6" s="21">
        <f t="shared" si="4"/>
        <v>106.09</v>
      </c>
      <c r="AG6" s="21">
        <f t="shared" si="4"/>
        <v>106.44</v>
      </c>
      <c r="AH6" s="21">
        <f t="shared" si="4"/>
        <v>107.11</v>
      </c>
      <c r="AI6" s="20" t="str">
        <f>IF(AI7="","",IF(AI7="-","【-】","【"&amp;SUBSTITUTE(TEXT(AI7,"#,##0.00"),"-","△")&amp;"】"))</f>
        <v>【105.09】</v>
      </c>
      <c r="AJ6" s="21">
        <f>IF(AJ7="",NA(),AJ7)</f>
        <v>204.1</v>
      </c>
      <c r="AK6" s="21">
        <f t="shared" ref="AK6:AS6" si="5">IF(AK7="",NA(),AK7)</f>
        <v>215.74</v>
      </c>
      <c r="AL6" s="21">
        <f t="shared" si="5"/>
        <v>234.21</v>
      </c>
      <c r="AM6" s="21">
        <f t="shared" si="5"/>
        <v>193.7</v>
      </c>
      <c r="AN6" s="21">
        <f t="shared" si="5"/>
        <v>203.32</v>
      </c>
      <c r="AO6" s="21">
        <f t="shared" si="5"/>
        <v>94.97</v>
      </c>
      <c r="AP6" s="21">
        <f t="shared" si="5"/>
        <v>63.96</v>
      </c>
      <c r="AQ6" s="21">
        <f t="shared" si="5"/>
        <v>69.42</v>
      </c>
      <c r="AR6" s="21">
        <f t="shared" si="5"/>
        <v>72.86</v>
      </c>
      <c r="AS6" s="21">
        <f t="shared" si="5"/>
        <v>69.540000000000006</v>
      </c>
      <c r="AT6" s="20" t="str">
        <f>IF(AT7="","",IF(AT7="-","【-】","【"&amp;SUBSTITUTE(TEXT(AT7,"#,##0.00"),"-","△")&amp;"】"))</f>
        <v>【65.73】</v>
      </c>
      <c r="AU6" s="21">
        <f>IF(AU7="",NA(),AU7)</f>
        <v>48.92</v>
      </c>
      <c r="AV6" s="21">
        <f t="shared" ref="AV6:BD6" si="6">IF(AV7="",NA(),AV7)</f>
        <v>52.49</v>
      </c>
      <c r="AW6" s="21">
        <f t="shared" si="6"/>
        <v>45.41</v>
      </c>
      <c r="AX6" s="21">
        <f t="shared" si="6"/>
        <v>1.28</v>
      </c>
      <c r="AY6" s="21">
        <f t="shared" si="6"/>
        <v>0.63</v>
      </c>
      <c r="AZ6" s="21">
        <f t="shared" si="6"/>
        <v>47.72</v>
      </c>
      <c r="BA6" s="21">
        <f t="shared" si="6"/>
        <v>44.24</v>
      </c>
      <c r="BB6" s="21">
        <f t="shared" si="6"/>
        <v>43.07</v>
      </c>
      <c r="BC6" s="21">
        <f t="shared" si="6"/>
        <v>45.42</v>
      </c>
      <c r="BD6" s="21">
        <f t="shared" si="6"/>
        <v>50.63</v>
      </c>
      <c r="BE6" s="20" t="str">
        <f>IF(BE7="","",IF(BE7="-","【-】","【"&amp;SUBSTITUTE(TEXT(BE7,"#,##0.00"),"-","△")&amp;"】"))</f>
        <v>【48.91】</v>
      </c>
      <c r="BF6" s="21">
        <f>IF(BF7="",NA(),BF7)</f>
        <v>2442.7800000000002</v>
      </c>
      <c r="BG6" s="21">
        <f t="shared" ref="BG6:BO6" si="7">IF(BG7="",NA(),BG7)</f>
        <v>2802</v>
      </c>
      <c r="BH6" s="21">
        <f t="shared" si="7"/>
        <v>2882.94</v>
      </c>
      <c r="BI6" s="21">
        <f t="shared" si="7"/>
        <v>2165.1</v>
      </c>
      <c r="BJ6" s="21">
        <f t="shared" si="7"/>
        <v>2113.35</v>
      </c>
      <c r="BK6" s="21">
        <f t="shared" si="7"/>
        <v>1206.79</v>
      </c>
      <c r="BL6" s="21">
        <f t="shared" si="7"/>
        <v>1258.43</v>
      </c>
      <c r="BM6" s="21">
        <f t="shared" si="7"/>
        <v>1163.75</v>
      </c>
      <c r="BN6" s="21">
        <f t="shared" si="7"/>
        <v>1195.47</v>
      </c>
      <c r="BO6" s="21">
        <f t="shared" si="7"/>
        <v>1168.69</v>
      </c>
      <c r="BP6" s="20" t="str">
        <f>IF(BP7="","",IF(BP7="-","【-】","【"&amp;SUBSTITUTE(TEXT(BP7,"#,##0.00"),"-","△")&amp;"】"))</f>
        <v>【1,156.82】</v>
      </c>
      <c r="BQ6" s="21">
        <f>IF(BQ7="",NA(),BQ7)</f>
        <v>103.01</v>
      </c>
      <c r="BR6" s="21">
        <f t="shared" ref="BR6:BZ6" si="8">IF(BR7="",NA(),BR7)</f>
        <v>91.09</v>
      </c>
      <c r="BS6" s="21">
        <f t="shared" si="8"/>
        <v>92.06</v>
      </c>
      <c r="BT6" s="21">
        <f t="shared" si="8"/>
        <v>86.5</v>
      </c>
      <c r="BU6" s="21">
        <f t="shared" si="8"/>
        <v>87.31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160.44999999999999</v>
      </c>
      <c r="CC6" s="21">
        <f t="shared" ref="CC6:CK6" si="9">IF(CC7="",NA(),CC7)</f>
        <v>183.97</v>
      </c>
      <c r="CD6" s="21">
        <f t="shared" si="9"/>
        <v>181.91</v>
      </c>
      <c r="CE6" s="21">
        <f t="shared" si="9"/>
        <v>185.76</v>
      </c>
      <c r="CF6" s="21">
        <f t="shared" si="9"/>
        <v>183.19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69.81</v>
      </c>
      <c r="CY6" s="21">
        <f t="shared" ref="CY6:DG6" si="11">IF(CY7="",NA(),CY7)</f>
        <v>67.319999999999993</v>
      </c>
      <c r="CZ6" s="21">
        <f t="shared" si="11"/>
        <v>56.06</v>
      </c>
      <c r="DA6" s="21">
        <f t="shared" si="11"/>
        <v>58.44</v>
      </c>
      <c r="DB6" s="21">
        <f t="shared" si="11"/>
        <v>74.11</v>
      </c>
      <c r="DC6" s="21">
        <f t="shared" si="11"/>
        <v>83.75</v>
      </c>
      <c r="DD6" s="21">
        <f t="shared" si="11"/>
        <v>84.19</v>
      </c>
      <c r="DE6" s="21">
        <f t="shared" si="11"/>
        <v>84.34</v>
      </c>
      <c r="DF6" s="21">
        <f t="shared" si="11"/>
        <v>84.34</v>
      </c>
      <c r="DG6" s="21">
        <f t="shared" si="11"/>
        <v>84.73</v>
      </c>
      <c r="DH6" s="20" t="str">
        <f>IF(DH7="","",IF(DH7="-","【-】","【"&amp;SUBSTITUTE(TEXT(DH7,"#,##0.00"),"-","△")&amp;"】"))</f>
        <v>【86.21】</v>
      </c>
      <c r="DI6" s="21">
        <f>IF(DI7="",NA(),DI7)</f>
        <v>28.87</v>
      </c>
      <c r="DJ6" s="21">
        <f t="shared" ref="DJ6:DR6" si="12">IF(DJ7="",NA(),DJ7)</f>
        <v>27.54</v>
      </c>
      <c r="DK6" s="21">
        <f t="shared" si="12"/>
        <v>24.47</v>
      </c>
      <c r="DL6" s="21">
        <f t="shared" si="12"/>
        <v>26.45</v>
      </c>
      <c r="DM6" s="21">
        <f t="shared" si="12"/>
        <v>28.65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52043</v>
      </c>
      <c r="D7" s="23">
        <v>46</v>
      </c>
      <c r="E7" s="23">
        <v>17</v>
      </c>
      <c r="F7" s="23">
        <v>4</v>
      </c>
      <c r="G7" s="23">
        <v>0</v>
      </c>
      <c r="H7" s="23" t="s">
        <v>96</v>
      </c>
      <c r="I7" s="23" t="s">
        <v>97</v>
      </c>
      <c r="J7" s="23" t="s">
        <v>98</v>
      </c>
      <c r="K7" s="23" t="s">
        <v>99</v>
      </c>
      <c r="L7" s="23" t="s">
        <v>100</v>
      </c>
      <c r="M7" s="23" t="s">
        <v>101</v>
      </c>
      <c r="N7" s="24" t="s">
        <v>102</v>
      </c>
      <c r="O7" s="24">
        <v>55.55</v>
      </c>
      <c r="P7" s="24">
        <v>9.61</v>
      </c>
      <c r="Q7" s="24">
        <v>94.79</v>
      </c>
      <c r="R7" s="24">
        <v>3190</v>
      </c>
      <c r="S7" s="24">
        <v>66807</v>
      </c>
      <c r="T7" s="24">
        <v>913.22</v>
      </c>
      <c r="U7" s="24">
        <v>73.16</v>
      </c>
      <c r="V7" s="24">
        <v>6362</v>
      </c>
      <c r="W7" s="24">
        <v>4.24</v>
      </c>
      <c r="X7" s="24">
        <v>1500.47</v>
      </c>
      <c r="Y7" s="24">
        <v>102.89</v>
      </c>
      <c r="Z7" s="24">
        <v>96.22</v>
      </c>
      <c r="AA7" s="24">
        <v>93.59</v>
      </c>
      <c r="AB7" s="24">
        <v>97.91</v>
      </c>
      <c r="AC7" s="24">
        <v>97.49</v>
      </c>
      <c r="AD7" s="24">
        <v>102.73</v>
      </c>
      <c r="AE7" s="24">
        <v>105.78</v>
      </c>
      <c r="AF7" s="24">
        <v>106.09</v>
      </c>
      <c r="AG7" s="24">
        <v>106.44</v>
      </c>
      <c r="AH7" s="24">
        <v>107.11</v>
      </c>
      <c r="AI7" s="24">
        <v>105.09</v>
      </c>
      <c r="AJ7" s="24">
        <v>204.1</v>
      </c>
      <c r="AK7" s="24">
        <v>215.74</v>
      </c>
      <c r="AL7" s="24">
        <v>234.21</v>
      </c>
      <c r="AM7" s="24">
        <v>193.7</v>
      </c>
      <c r="AN7" s="24">
        <v>203.32</v>
      </c>
      <c r="AO7" s="24">
        <v>94.97</v>
      </c>
      <c r="AP7" s="24">
        <v>63.96</v>
      </c>
      <c r="AQ7" s="24">
        <v>69.42</v>
      </c>
      <c r="AR7" s="24">
        <v>72.86</v>
      </c>
      <c r="AS7" s="24">
        <v>69.540000000000006</v>
      </c>
      <c r="AT7" s="24">
        <v>65.73</v>
      </c>
      <c r="AU7" s="24">
        <v>48.92</v>
      </c>
      <c r="AV7" s="24">
        <v>52.49</v>
      </c>
      <c r="AW7" s="24">
        <v>45.41</v>
      </c>
      <c r="AX7" s="24">
        <v>1.28</v>
      </c>
      <c r="AY7" s="24">
        <v>0.63</v>
      </c>
      <c r="AZ7" s="24">
        <v>47.72</v>
      </c>
      <c r="BA7" s="24">
        <v>44.24</v>
      </c>
      <c r="BB7" s="24">
        <v>43.07</v>
      </c>
      <c r="BC7" s="24">
        <v>45.42</v>
      </c>
      <c r="BD7" s="24">
        <v>50.63</v>
      </c>
      <c r="BE7" s="24">
        <v>48.91</v>
      </c>
      <c r="BF7" s="24">
        <v>2442.7800000000002</v>
      </c>
      <c r="BG7" s="24">
        <v>2802</v>
      </c>
      <c r="BH7" s="24">
        <v>2882.94</v>
      </c>
      <c r="BI7" s="24">
        <v>2165.1</v>
      </c>
      <c r="BJ7" s="24">
        <v>2113.35</v>
      </c>
      <c r="BK7" s="24">
        <v>1206.79</v>
      </c>
      <c r="BL7" s="24">
        <v>1258.43</v>
      </c>
      <c r="BM7" s="24">
        <v>1163.75</v>
      </c>
      <c r="BN7" s="24">
        <v>1195.47</v>
      </c>
      <c r="BO7" s="24">
        <v>1168.69</v>
      </c>
      <c r="BP7" s="24">
        <v>1156.82</v>
      </c>
      <c r="BQ7" s="24">
        <v>103.01</v>
      </c>
      <c r="BR7" s="24">
        <v>91.09</v>
      </c>
      <c r="BS7" s="24">
        <v>92.06</v>
      </c>
      <c r="BT7" s="24">
        <v>86.5</v>
      </c>
      <c r="BU7" s="24">
        <v>87.31</v>
      </c>
      <c r="BV7" s="24">
        <v>71.84</v>
      </c>
      <c r="BW7" s="24">
        <v>73.36</v>
      </c>
      <c r="BX7" s="24">
        <v>72.599999999999994</v>
      </c>
      <c r="BY7" s="24">
        <v>69.430000000000007</v>
      </c>
      <c r="BZ7" s="24">
        <v>70.709999999999994</v>
      </c>
      <c r="CA7" s="24">
        <v>75.33</v>
      </c>
      <c r="CB7" s="24">
        <v>160.44999999999999</v>
      </c>
      <c r="CC7" s="24">
        <v>183.97</v>
      </c>
      <c r="CD7" s="24">
        <v>181.91</v>
      </c>
      <c r="CE7" s="24">
        <v>185.76</v>
      </c>
      <c r="CF7" s="24">
        <v>183.19</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69.81</v>
      </c>
      <c r="CY7" s="24">
        <v>67.319999999999993</v>
      </c>
      <c r="CZ7" s="24">
        <v>56.06</v>
      </c>
      <c r="DA7" s="24">
        <v>58.44</v>
      </c>
      <c r="DB7" s="24">
        <v>74.11</v>
      </c>
      <c r="DC7" s="24">
        <v>83.75</v>
      </c>
      <c r="DD7" s="24">
        <v>84.19</v>
      </c>
      <c r="DE7" s="24">
        <v>84.34</v>
      </c>
      <c r="DF7" s="24">
        <v>84.34</v>
      </c>
      <c r="DG7" s="24">
        <v>84.73</v>
      </c>
      <c r="DH7" s="24">
        <v>86.21</v>
      </c>
      <c r="DI7" s="24">
        <v>28.87</v>
      </c>
      <c r="DJ7" s="24">
        <v>27.54</v>
      </c>
      <c r="DK7" s="24">
        <v>24.47</v>
      </c>
      <c r="DL7" s="24">
        <v>26.45</v>
      </c>
      <c r="DM7" s="24">
        <v>28.65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CL8203</cp:lastModifiedBy>
  <dcterms:created xsi:type="dcterms:W3CDTF">2025-01-24T07:09:27Z</dcterms:created>
  <dcterms:modified xsi:type="dcterms:W3CDTF">2025-02-25T07:41:09Z</dcterms:modified>
  <cp:category/>
</cp:coreProperties>
</file>