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te-fs\建設部\水道課\3-02.【管理係】\R5年度作成フォルダ\07.調査・依頼・通知\2-1.【秋田県市町村課】\未　20240117_【秋田県市町村課126〆】公営企業に係る経営比較分析表（令和４年度決算）の分析等について（依頼）\未　4.分析表（分析後）\"/>
    </mc:Choice>
  </mc:AlternateContent>
  <workbookProtection workbookAlgorithmName="SHA-512" workbookHashValue="sAKiBGXqSQS/nYoWpkhzr9jOYvSVYU+35viSI5f1f6mX6xLJt1SCVZOOR7wTGoxAaUsLcvA+0z/Gi0jLOfUyrQ==" workbookSaltValue="7TznMZ09t4Mub7n7EB/9j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0" i="5" l="1"/>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W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<sst xmlns="http://schemas.openxmlformats.org/spreadsheetml/2006/main" count="262" uniqueCount="106">
  <si>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</si>
  <si>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</si>
  <si>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</si>
  <si>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</si>
  <si>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</si>
  <si>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</si>
  <si>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</si>
  <si>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</si>
  <si>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</si>
  <si>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</si>
  <si>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</si>
  <si>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</si>
  <si>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</si>
  <si>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</si>
  <si>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</si>
  <si>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</si>
  <si>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</si>
  <si>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</si>
  <si>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</si>
  <si>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</si>
  <si>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</si>
  <si>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</si>
  <si>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</si>
  <si>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</si>
  <si>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</si>
  <si>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</si>
  <si>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</si>
  <si>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</si>
  <si>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</si>
  <si>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</si>
  <si>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</si>
  <si>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</si>
  <si>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</si>
  <si>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</si>
  <si>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</si>
  <si>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</si>
  <si>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</si>
  <si>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</si>
  <si>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</si>
  <si>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</si>
  <si>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</si>
  <si>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</si>
  <si>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</si>
  <si>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</si>
  <si>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</si>
  <si>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</si>
  <si>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</si>
  <si>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</si>
  <si>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</si>
  <si>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</si>
  <si>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</si>
  <si>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</si>
  <si>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</si>
  <si>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</si>
  <si>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</si>
  <si>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</si>
  <si>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</si>
  <si>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</si>
  <si>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</si>
  <si>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</si>
  <si>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</si>
  <si>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</si>
  <si>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</si>
  <si>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</si>
  <si>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</si>
  <si>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</si>
  <si>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</si>
  <si>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</si>
  <si>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</si>
  <si>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</si>
  <si>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</si>
  <si>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</si>
  <si>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</si>
  <si>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</si>
  <si>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</si>
  <si>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</si>
  <si>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</si>
  <si>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</si>
  <si>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</si>
  <si>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</si>
  <si>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</si>
  <si>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</si>
  <si>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</si>
  <si>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</si>
  <si>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</si>
  <si>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</si>
  <si>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</si>
  <si>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052043</t>
  </si>
  <si>
    <t>46</t>
  </si>
  <si>
    <t>02</t>
  </si>
  <si>
    <t>0</t>
  </si>
  <si>
    <t>000</t>
  </si>
  <si>
    <t>秋田県　大館市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</si>
  <si>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</si>
  <si>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</si>
  <si>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</si>
  <si>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</si>
  <si>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</si>
  <si>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</si>
  <si>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</si>
  <si>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</si>
  <si>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</si>
  <si>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</si>
  <si>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①経常収支比率は、100％を超え、②累積欠損金比率も0％　短期的な債務への支払能力を示す　③流動比率も平均値には及ばないものの100％を大きく上回っています。
　一方、④企業債残高対給水収益比率が高い数値で推移しているのは、水需要に応じて集中的に施設整備した際の借入金によるものです。
　数年後には、それに係る償還金のピークを迎え、今後も事業経費の大半を占め続けます。
　⑤料金回収率については、第２期事業拡張による資本投資（減価償却費）が多額であるため、100％を下回る状況が続いています。
　一方、豊富で良質な原水が確保できていることから、⑥給水原価は平均値を下回る結果であり、事業経費の抑制につながっています。
　⑦施設利用率、⑧契約率ともに上昇傾向にあります。
　施設の供給能力にも余力があることから、今後の水需要にも十分に対応が可能です。
　本市の工業用水道事業は、企業活動の変動などに左右される面が多分にあるものの、事業経営は概ね良好であると判断します。
</t>
    <phoneticPr fontId="5"/>
  </si>
  <si>
    <t xml:space="preserve">　本市の工業用水道事業の供用開始が平成3年度であることから、現時点で法定耐用年数を経過する資産はありませんが、数年内には順次経過資産が発生することになります。
　将来に控える資産更新を円滑に、そして確実に進めるためにもアセットマネジメント及び投資財政計画等を見直し、一定水準の内部留保資金の確保に取り組む必要があります。
</t>
    <phoneticPr fontId="5"/>
  </si>
  <si>
    <t xml:space="preserve">　供給先の企業が、新型コロナウイルス感染症に伴う活動自粛から本格的に復調し、更には事業拡張の動きも出てきていますので、水需要の増加に期待が持てます。
　しかし、その一方では過去の施設整備に係る借入金償還のピークを迎えることにもなり、経営戦略などの見直しが求められています。
　依然として、事業経費の一部を一般会計からの繰入金に依存している状態にあることから、業務改善による効率化や事業経費の削減に取り組みながら、独立採算の実現を目指します。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</si>
</sst>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20.37</c:v>
                </c:pt>
                <c:pt idx="1">
                  <c:v>22.23</c:v>
                </c:pt>
                <c:pt idx="2">
                  <c:v>24.52</c:v>
                </c:pt>
                <c:pt idx="3">
                  <c:v>26.88</c:v>
                </c:pt>
                <c:pt idx="4">
                  <c:v>29.05</c:v>
                </c:pt>
              </c:numCache>
            </c:numRef>
          </c:val>
          <c:extLst>
            <c:ext xmlns:c16="http://schemas.microsoft.com/office/drawing/2014/chart" uri="{C3380CC4-5D6E-409C-BE32-E72D297353CC}">
              <c16:uniqueId val="{00000000-A697-4019-9C3A-3F3F558C636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A697-4019-9C3A-3F3F558C636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10.68</c:v>
                </c:pt>
                <c:pt idx="2">
                  <c:v>0</c:v>
                </c:pt>
                <c:pt idx="3">
                  <c:v>0</c:v>
                </c:pt>
                <c:pt idx="4">
                  <c:v>0</c:v>
                </c:pt>
              </c:numCache>
            </c:numRef>
          </c:val>
          <c:extLst>
            <c:ext xmlns:c16="http://schemas.microsoft.com/office/drawing/2014/chart" uri="{C3380CC4-5D6E-409C-BE32-E72D297353CC}">
              <c16:uniqueId val="{00000000-7219-43D8-96F1-1334198189B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7219-43D8-96F1-1334198189B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108</c:v>
                </c:pt>
                <c:pt idx="1">
                  <c:v>90.71</c:v>
                </c:pt>
                <c:pt idx="2">
                  <c:v>107.42</c:v>
                </c:pt>
                <c:pt idx="3">
                  <c:v>106.78</c:v>
                </c:pt>
                <c:pt idx="4">
                  <c:v>109.82</c:v>
                </c:pt>
              </c:numCache>
            </c:numRef>
          </c:val>
          <c:extLst>
            <c:ext xmlns:c16="http://schemas.microsoft.com/office/drawing/2014/chart" uri="{C3380CC4-5D6E-409C-BE32-E72D297353CC}">
              <c16:uniqueId val="{00000000-9096-411F-8D8E-58940F3176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9096-411F-8D8E-58940F3176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B3-416B-9095-634F94145EF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01B3-416B-9095-634F94145EF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CE-4B1A-B9C0-2B6652D85F5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08CE-4B1A-B9C0-2B6652D85F5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422.77</c:v>
                </c:pt>
                <c:pt idx="1">
                  <c:v>392.52</c:v>
                </c:pt>
                <c:pt idx="2">
                  <c:v>482.77</c:v>
                </c:pt>
                <c:pt idx="3">
                  <c:v>373.72</c:v>
                </c:pt>
                <c:pt idx="4">
                  <c:v>304.69</c:v>
                </c:pt>
              </c:numCache>
            </c:numRef>
          </c:val>
          <c:extLst>
            <c:ext xmlns:c16="http://schemas.microsoft.com/office/drawing/2014/chart" uri="{C3380CC4-5D6E-409C-BE32-E72D297353CC}">
              <c16:uniqueId val="{00000000-25E8-41F8-846A-610ADB7352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25E8-41F8-846A-610ADB7352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2890.92</c:v>
                </c:pt>
                <c:pt idx="1">
                  <c:v>2696.69</c:v>
                </c:pt>
                <c:pt idx="2">
                  <c:v>2653.23</c:v>
                </c:pt>
                <c:pt idx="3">
                  <c:v>2510.7199999999998</c:v>
                </c:pt>
                <c:pt idx="4">
                  <c:v>2562.16</c:v>
                </c:pt>
              </c:numCache>
            </c:numRef>
          </c:val>
          <c:extLst>
            <c:ext xmlns:c16="http://schemas.microsoft.com/office/drawing/2014/chart" uri="{C3380CC4-5D6E-409C-BE32-E72D297353CC}">
              <c16:uniqueId val="{00000000-8194-45EA-95A4-70461A3E27B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8194-45EA-95A4-70461A3E27B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108.19</c:v>
                </c:pt>
                <c:pt idx="1">
                  <c:v>54.05</c:v>
                </c:pt>
                <c:pt idx="2">
                  <c:v>69.61</c:v>
                </c:pt>
                <c:pt idx="3">
                  <c:v>69.41</c:v>
                </c:pt>
                <c:pt idx="4">
                  <c:v>66.09</c:v>
                </c:pt>
              </c:numCache>
            </c:numRef>
          </c:val>
          <c:extLst>
            <c:ext xmlns:c16="http://schemas.microsoft.com/office/drawing/2014/chart" uri="{C3380CC4-5D6E-409C-BE32-E72D297353CC}">
              <c16:uniqueId val="{00000000-8BB7-4676-99C0-6C1DD269523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8BB7-4676-99C0-6C1DD269523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24.81</c:v>
                </c:pt>
                <c:pt idx="1">
                  <c:v>49.06</c:v>
                </c:pt>
                <c:pt idx="2">
                  <c:v>38.32</c:v>
                </c:pt>
                <c:pt idx="3">
                  <c:v>38.22</c:v>
                </c:pt>
                <c:pt idx="4">
                  <c:v>40.33</c:v>
                </c:pt>
              </c:numCache>
            </c:numRef>
          </c:val>
          <c:extLst>
            <c:ext xmlns:c16="http://schemas.microsoft.com/office/drawing/2014/chart" uri="{C3380CC4-5D6E-409C-BE32-E72D297353CC}">
              <c16:uniqueId val="{00000000-7511-4014-8CFC-F5E1B462869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7511-4014-8CFC-F5E1B462869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64.819999999999993</c:v>
                </c:pt>
                <c:pt idx="1">
                  <c:v>70.53</c:v>
                </c:pt>
                <c:pt idx="2">
                  <c:v>70.36</c:v>
                </c:pt>
                <c:pt idx="3">
                  <c:v>71.680000000000007</c:v>
                </c:pt>
                <c:pt idx="4">
                  <c:v>67.08</c:v>
                </c:pt>
              </c:numCache>
            </c:numRef>
          </c:val>
          <c:extLst>
            <c:ext xmlns:c16="http://schemas.microsoft.com/office/drawing/2014/chart" uri="{C3380CC4-5D6E-409C-BE32-E72D297353CC}">
              <c16:uniqueId val="{00000000-DA1A-4F2E-A218-3B5A1C66CD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DA1A-4F2E-A218-3B5A1C66CD5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52.15</c:v>
                </c:pt>
                <c:pt idx="1">
                  <c:v>52.15</c:v>
                </c:pt>
                <c:pt idx="2">
                  <c:v>52.15</c:v>
                </c:pt>
                <c:pt idx="3">
                  <c:v>60.42</c:v>
                </c:pt>
                <c:pt idx="4">
                  <c:v>80.150000000000006</c:v>
                </c:pt>
              </c:numCache>
            </c:numRef>
          </c:val>
          <c:extLst>
            <c:ext xmlns:c16="http://schemas.microsoft.com/office/drawing/2014/chart" uri="{C3380CC4-5D6E-409C-BE32-E72D297353CC}">
              <c16:uniqueId val="{00000000-C8C1-48DE-B82E-99B78DE47F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C8C1-48DE-B82E-99B78DE47FA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130" zoomScaleNormal="130" workbookViewId="0">
      <selection activeCell="SM86" sqref="SM86"/>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データ!H7</f>
        <v>秋田県　大館市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7300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4897</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26</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29</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5851</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103</v>
      </c>
      <c r="SN16" s="103"/>
      <c r="SO16" s="103"/>
      <c r="SP16" s="103"/>
      <c r="SQ16" s="103"/>
      <c r="SR16" s="103"/>
      <c r="SS16" s="103"/>
      <c r="ST16" s="103"/>
      <c r="SU16" s="103"/>
      <c r="SV16" s="103"/>
      <c r="SW16" s="103"/>
      <c r="SX16" s="103"/>
      <c r="SY16" s="103"/>
      <c r="SZ16" s="103"/>
      <c r="TA16" s="104"/>
    </row>
    <row r="17" spans="1:521" ht="13.5" customHeight="1">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108</v>
      </c>
      <c r="Y32" s="121"/>
      <c r="Z32" s="121"/>
      <c r="AA32" s="121"/>
      <c r="AB32" s="121"/>
      <c r="AC32" s="121"/>
      <c r="AD32" s="121"/>
      <c r="AE32" s="121"/>
      <c r="AF32" s="121"/>
      <c r="AG32" s="121"/>
      <c r="AH32" s="121"/>
      <c r="AI32" s="121"/>
      <c r="AJ32" s="121"/>
      <c r="AK32" s="121"/>
      <c r="AL32" s="121"/>
      <c r="AM32" s="121"/>
      <c r="AN32" s="121"/>
      <c r="AO32" s="121"/>
      <c r="AP32" s="121"/>
      <c r="AQ32" s="122"/>
      <c r="AR32" s="120">
        <f>データ!U6</f>
        <v>90.71</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107.42</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106.78</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109.82</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10.68</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422.77</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392.52</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482.77</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373.72</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304.69</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2890.92</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2696.69</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2653.23</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2510.7199999999998</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2562.16</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108.19</v>
      </c>
      <c r="Y55" s="121"/>
      <c r="Z55" s="121"/>
      <c r="AA55" s="121"/>
      <c r="AB55" s="121"/>
      <c r="AC55" s="121"/>
      <c r="AD55" s="121"/>
      <c r="AE55" s="121"/>
      <c r="AF55" s="121"/>
      <c r="AG55" s="121"/>
      <c r="AH55" s="121"/>
      <c r="AI55" s="121"/>
      <c r="AJ55" s="121"/>
      <c r="AK55" s="121"/>
      <c r="AL55" s="121"/>
      <c r="AM55" s="121"/>
      <c r="AN55" s="121"/>
      <c r="AO55" s="121"/>
      <c r="AP55" s="121"/>
      <c r="AQ55" s="122"/>
      <c r="AR55" s="120">
        <f>データ!BM6</f>
        <v>54.05</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69.61</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69.41</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66.09</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24.81</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49.06</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38.32</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38.22</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40.33</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64.819999999999993</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70.53</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70.36</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71.680000000000007</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67.08</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52.15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52.15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52.15</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60.42</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80.150000000000006</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20.37</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22.23</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24.52</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26.88</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29.05</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53.49</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54.3</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55.32</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55.08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56.95</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3.28</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4.66</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7.35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7.6</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0.02</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0.09</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0.14000000000000001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42" t="str">
        <f>データ!AD6</f>
        <v>【112.60】</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【29.72】</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【473.00】</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【233.74】</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【106.87】</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【20.26】</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4lKtr2dKIHMxVzQWQVFXncajU+LmbiwwM4glaivhzMzfwvxpuFQH/zw4rCV0Ngzw0I26gkiPjzTSDlIUBzwNvA==" saltValue="3VIhbOUSVyiJPuleTEGotg=="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c r="A6" s="28" t="s">
        <v>85</v>
      </c>
      <c r="B6" s="33"/>
      <c r="C6" s="33"/>
      <c r="D6" s="33"/>
      <c r="E6" s="33"/>
      <c r="F6" s="33"/>
      <c r="G6" s="33"/>
      <c r="H6" s="33"/>
      <c r="I6" s="33"/>
      <c r="J6" s="33"/>
      <c r="K6" s="33"/>
      <c r="L6" s="33"/>
      <c r="M6" s="33"/>
      <c r="N6" s="33"/>
      <c r="O6" s="33"/>
      <c r="P6" s="33"/>
      <c r="Q6" s="34"/>
      <c r="R6" s="33"/>
      <c r="S6" s="33"/>
      <c r="T6" s="35">
        <f t="shared" ref="T6:CE6" si="3">T7</f>
        <v>108</v>
      </c>
      <c r="U6" s="35">
        <f>U7</f>
        <v>90.71</v>
      </c>
      <c r="V6" s="35">
        <f>V7</f>
        <v>107.42</v>
      </c>
      <c r="W6" s="35">
        <f>W7</f>
        <v>106.78</v>
      </c>
      <c r="X6" s="35">
        <f t="shared" si="3"/>
        <v>109.82</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10.68</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422.77</v>
      </c>
      <c r="AQ6" s="35">
        <f>AQ7</f>
        <v>392.52</v>
      </c>
      <c r="AR6" s="35">
        <f>AR7</f>
        <v>482.77</v>
      </c>
      <c r="AS6" s="35">
        <f>AS7</f>
        <v>373.72</v>
      </c>
      <c r="AT6" s="35">
        <f t="shared" si="3"/>
        <v>304.69</v>
      </c>
      <c r="AU6" s="35">
        <f t="shared" si="3"/>
        <v>868.31</v>
      </c>
      <c r="AV6" s="35">
        <f t="shared" si="3"/>
        <v>732.52</v>
      </c>
      <c r="AW6" s="35">
        <f t="shared" si="3"/>
        <v>819.73</v>
      </c>
      <c r="AX6" s="35">
        <f t="shared" si="3"/>
        <v>834.05</v>
      </c>
      <c r="AY6" s="35">
        <f t="shared" si="3"/>
        <v>1011.55</v>
      </c>
      <c r="AZ6" s="33" t="str">
        <f>IF(AZ7="-","【-】","【"&amp;SUBSTITUTE(TEXT(AZ7,"#,##0.00"),"-","△")&amp;"】")</f>
        <v>【473.00】</v>
      </c>
      <c r="BA6" s="35">
        <f t="shared" si="3"/>
        <v>2890.92</v>
      </c>
      <c r="BB6" s="35">
        <f>BB7</f>
        <v>2696.69</v>
      </c>
      <c r="BC6" s="35">
        <f>BC7</f>
        <v>2653.23</v>
      </c>
      <c r="BD6" s="35">
        <f>BD7</f>
        <v>2510.7199999999998</v>
      </c>
      <c r="BE6" s="35">
        <f t="shared" si="3"/>
        <v>2562.16</v>
      </c>
      <c r="BF6" s="35">
        <f t="shared" si="3"/>
        <v>504.81</v>
      </c>
      <c r="BG6" s="35">
        <f t="shared" si="3"/>
        <v>498.01</v>
      </c>
      <c r="BH6" s="35">
        <f t="shared" si="3"/>
        <v>490.39</v>
      </c>
      <c r="BI6" s="35">
        <f t="shared" si="3"/>
        <v>475.44</v>
      </c>
      <c r="BJ6" s="35">
        <f t="shared" si="3"/>
        <v>413.6</v>
      </c>
      <c r="BK6" s="33" t="str">
        <f>IF(BK7="-","【-】","【"&amp;SUBSTITUTE(TEXT(BK7,"#,##0.00"),"-","△")&amp;"】")</f>
        <v>【233.74】</v>
      </c>
      <c r="BL6" s="35">
        <f t="shared" si="3"/>
        <v>108.19</v>
      </c>
      <c r="BM6" s="35">
        <f>BM7</f>
        <v>54.05</v>
      </c>
      <c r="BN6" s="35">
        <f>BN7</f>
        <v>69.61</v>
      </c>
      <c r="BO6" s="35">
        <f>BO7</f>
        <v>69.41</v>
      </c>
      <c r="BP6" s="35">
        <f t="shared" si="3"/>
        <v>66.09</v>
      </c>
      <c r="BQ6" s="35">
        <f t="shared" si="3"/>
        <v>94.91</v>
      </c>
      <c r="BR6" s="35">
        <f t="shared" si="3"/>
        <v>90.22</v>
      </c>
      <c r="BS6" s="35">
        <f t="shared" si="3"/>
        <v>90.8</v>
      </c>
      <c r="BT6" s="35">
        <f t="shared" si="3"/>
        <v>93.49</v>
      </c>
      <c r="BU6" s="35">
        <f t="shared" si="3"/>
        <v>94.77</v>
      </c>
      <c r="BV6" s="33" t="str">
        <f>IF(BV7="-","【-】","【"&amp;SUBSTITUTE(TEXT(BV7,"#,##0.00"),"-","△")&amp;"】")</f>
        <v>【106.87】</v>
      </c>
      <c r="BW6" s="35">
        <f t="shared" si="3"/>
        <v>24.81</v>
      </c>
      <c r="BX6" s="35">
        <f>BX7</f>
        <v>49.06</v>
      </c>
      <c r="BY6" s="35">
        <f>BY7</f>
        <v>38.32</v>
      </c>
      <c r="BZ6" s="35">
        <f>BZ7</f>
        <v>38.22</v>
      </c>
      <c r="CA6" s="35">
        <f t="shared" si="3"/>
        <v>40.33</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64.819999999999993</v>
      </c>
      <c r="CI6" s="35">
        <f>CI7</f>
        <v>70.53</v>
      </c>
      <c r="CJ6" s="35">
        <f>CJ7</f>
        <v>70.36</v>
      </c>
      <c r="CK6" s="35">
        <f>CK7</f>
        <v>71.680000000000007</v>
      </c>
      <c r="CL6" s="35">
        <f t="shared" si="5"/>
        <v>67.08</v>
      </c>
      <c r="CM6" s="35">
        <f t="shared" si="5"/>
        <v>35.22</v>
      </c>
      <c r="CN6" s="35">
        <f t="shared" si="5"/>
        <v>34.92</v>
      </c>
      <c r="CO6" s="35">
        <f t="shared" si="5"/>
        <v>34.19</v>
      </c>
      <c r="CP6" s="35">
        <f t="shared" si="5"/>
        <v>36.65</v>
      </c>
      <c r="CQ6" s="35">
        <f t="shared" si="5"/>
        <v>33.29</v>
      </c>
      <c r="CR6" s="33" t="str">
        <f>IF(CR7="-","【-】","【"&amp;SUBSTITUTE(TEXT(CR7,"#,##0.00"),"-","△")&amp;"】")</f>
        <v>【53.19】</v>
      </c>
      <c r="CS6" s="35">
        <f t="shared" ref="CS6:DB6" si="6">CS7</f>
        <v>52.15</v>
      </c>
      <c r="CT6" s="35">
        <f>CT7</f>
        <v>52.15</v>
      </c>
      <c r="CU6" s="35">
        <f>CU7</f>
        <v>52.15</v>
      </c>
      <c r="CV6" s="35">
        <f>CV7</f>
        <v>60.42</v>
      </c>
      <c r="CW6" s="35">
        <f t="shared" si="6"/>
        <v>80.150000000000006</v>
      </c>
      <c r="CX6" s="35">
        <f t="shared" si="6"/>
        <v>51.42</v>
      </c>
      <c r="CY6" s="35">
        <f t="shared" si="6"/>
        <v>50.9</v>
      </c>
      <c r="CZ6" s="35">
        <f t="shared" si="6"/>
        <v>49.05</v>
      </c>
      <c r="DA6" s="35">
        <f t="shared" si="6"/>
        <v>50.94</v>
      </c>
      <c r="DB6" s="35">
        <f t="shared" si="6"/>
        <v>49.76</v>
      </c>
      <c r="DC6" s="33" t="str">
        <f>IF(DC7="-","【-】","【"&amp;SUBSTITUTE(TEXT(DC7,"#,##0.00"),"-","△")&amp;"】")</f>
        <v>【75.85】</v>
      </c>
      <c r="DD6" s="35">
        <f t="shared" ref="DD6:DM6" si="7">DD7</f>
        <v>20.37</v>
      </c>
      <c r="DE6" s="35">
        <f>DE7</f>
        <v>22.23</v>
      </c>
      <c r="DF6" s="35">
        <f>DF7</f>
        <v>24.52</v>
      </c>
      <c r="DG6" s="35">
        <f>DG7</f>
        <v>26.88</v>
      </c>
      <c r="DH6" s="35">
        <f t="shared" si="7"/>
        <v>29.05</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c r="A7"/>
      <c r="B7" s="37" t="s">
        <v>86</v>
      </c>
      <c r="C7" s="37" t="s">
        <v>87</v>
      </c>
      <c r="D7" s="37" t="s">
        <v>88</v>
      </c>
      <c r="E7" s="37" t="s">
        <v>89</v>
      </c>
      <c r="F7" s="37" t="s">
        <v>90</v>
      </c>
      <c r="G7" s="37" t="s">
        <v>91</v>
      </c>
      <c r="H7" s="37" t="s">
        <v>92</v>
      </c>
      <c r="I7" s="37" t="s">
        <v>93</v>
      </c>
      <c r="J7" s="37" t="s">
        <v>94</v>
      </c>
      <c r="K7" s="38">
        <v>7300</v>
      </c>
      <c r="L7" s="37" t="s">
        <v>95</v>
      </c>
      <c r="M7" s="38">
        <v>1</v>
      </c>
      <c r="N7" s="38">
        <v>4897</v>
      </c>
      <c r="O7" s="39" t="s">
        <v>96</v>
      </c>
      <c r="P7" s="39">
        <v>26</v>
      </c>
      <c r="Q7" s="38">
        <v>29</v>
      </c>
      <c r="R7" s="38">
        <v>5851</v>
      </c>
      <c r="S7" s="37" t="s">
        <v>97</v>
      </c>
      <c r="T7" s="40">
        <v>108</v>
      </c>
      <c r="U7" s="40">
        <v>90.71</v>
      </c>
      <c r="V7" s="40">
        <v>107.42</v>
      </c>
      <c r="W7" s="40">
        <v>106.78</v>
      </c>
      <c r="X7" s="40">
        <v>109.82</v>
      </c>
      <c r="Y7" s="40">
        <v>110.79</v>
      </c>
      <c r="Z7" s="40">
        <v>108.76</v>
      </c>
      <c r="AA7" s="40">
        <v>110.19</v>
      </c>
      <c r="AB7" s="40">
        <v>113.73</v>
      </c>
      <c r="AC7" s="41">
        <v>115.42</v>
      </c>
      <c r="AD7" s="40">
        <v>112.6</v>
      </c>
      <c r="AE7" s="40">
        <v>0</v>
      </c>
      <c r="AF7" s="40">
        <v>10.68</v>
      </c>
      <c r="AG7" s="40">
        <v>0</v>
      </c>
      <c r="AH7" s="40">
        <v>0</v>
      </c>
      <c r="AI7" s="40">
        <v>0</v>
      </c>
      <c r="AJ7" s="40">
        <v>121.15</v>
      </c>
      <c r="AK7" s="40">
        <v>125.8</v>
      </c>
      <c r="AL7" s="40">
        <v>132.55000000000001</v>
      </c>
      <c r="AM7" s="40">
        <v>134.69</v>
      </c>
      <c r="AN7" s="40">
        <v>133.63999999999999</v>
      </c>
      <c r="AO7" s="40">
        <v>29.72</v>
      </c>
      <c r="AP7" s="40">
        <v>422.77</v>
      </c>
      <c r="AQ7" s="40">
        <v>392.52</v>
      </c>
      <c r="AR7" s="40">
        <v>482.77</v>
      </c>
      <c r="AS7" s="40">
        <v>373.72</v>
      </c>
      <c r="AT7" s="40">
        <v>304.69</v>
      </c>
      <c r="AU7" s="40">
        <v>868.31</v>
      </c>
      <c r="AV7" s="40">
        <v>732.52</v>
      </c>
      <c r="AW7" s="40">
        <v>819.73</v>
      </c>
      <c r="AX7" s="40">
        <v>834.05</v>
      </c>
      <c r="AY7" s="40">
        <v>1011.55</v>
      </c>
      <c r="AZ7" s="40">
        <v>473</v>
      </c>
      <c r="BA7" s="40">
        <v>2890.92</v>
      </c>
      <c r="BB7" s="40">
        <v>2696.69</v>
      </c>
      <c r="BC7" s="40">
        <v>2653.23</v>
      </c>
      <c r="BD7" s="40">
        <v>2510.7199999999998</v>
      </c>
      <c r="BE7" s="40">
        <v>2562.16</v>
      </c>
      <c r="BF7" s="40">
        <v>504.81</v>
      </c>
      <c r="BG7" s="40">
        <v>498.01</v>
      </c>
      <c r="BH7" s="40">
        <v>490.39</v>
      </c>
      <c r="BI7" s="40">
        <v>475.44</v>
      </c>
      <c r="BJ7" s="40">
        <v>413.6</v>
      </c>
      <c r="BK7" s="40">
        <v>233.74</v>
      </c>
      <c r="BL7" s="40">
        <v>108.19</v>
      </c>
      <c r="BM7" s="40">
        <v>54.05</v>
      </c>
      <c r="BN7" s="40">
        <v>69.61</v>
      </c>
      <c r="BO7" s="40">
        <v>69.41</v>
      </c>
      <c r="BP7" s="40">
        <v>66.09</v>
      </c>
      <c r="BQ7" s="40">
        <v>94.91</v>
      </c>
      <c r="BR7" s="40">
        <v>90.22</v>
      </c>
      <c r="BS7" s="40">
        <v>90.8</v>
      </c>
      <c r="BT7" s="40">
        <v>93.49</v>
      </c>
      <c r="BU7" s="40">
        <v>94.77</v>
      </c>
      <c r="BV7" s="40">
        <v>106.87</v>
      </c>
      <c r="BW7" s="40">
        <v>24.81</v>
      </c>
      <c r="BX7" s="40">
        <v>49.06</v>
      </c>
      <c r="BY7" s="40">
        <v>38.32</v>
      </c>
      <c r="BZ7" s="40">
        <v>38.22</v>
      </c>
      <c r="CA7" s="40">
        <v>40.33</v>
      </c>
      <c r="CB7" s="40">
        <v>47.36</v>
      </c>
      <c r="CC7" s="40">
        <v>49.94</v>
      </c>
      <c r="CD7" s="40">
        <v>50.56</v>
      </c>
      <c r="CE7" s="40">
        <v>49.4</v>
      </c>
      <c r="CF7" s="40">
        <v>49.51</v>
      </c>
      <c r="CG7" s="40">
        <v>20.260000000000002</v>
      </c>
      <c r="CH7" s="40">
        <v>64.819999999999993</v>
      </c>
      <c r="CI7" s="40">
        <v>70.53</v>
      </c>
      <c r="CJ7" s="40">
        <v>70.36</v>
      </c>
      <c r="CK7" s="40">
        <v>71.680000000000007</v>
      </c>
      <c r="CL7" s="40">
        <v>67.08</v>
      </c>
      <c r="CM7" s="40">
        <v>35.22</v>
      </c>
      <c r="CN7" s="40">
        <v>34.92</v>
      </c>
      <c r="CO7" s="40">
        <v>34.19</v>
      </c>
      <c r="CP7" s="40">
        <v>36.65</v>
      </c>
      <c r="CQ7" s="40">
        <v>33.29</v>
      </c>
      <c r="CR7" s="40">
        <v>53.19</v>
      </c>
      <c r="CS7" s="40">
        <v>52.15</v>
      </c>
      <c r="CT7" s="40">
        <v>52.15</v>
      </c>
      <c r="CU7" s="40">
        <v>52.15</v>
      </c>
      <c r="CV7" s="40">
        <v>60.42</v>
      </c>
      <c r="CW7" s="40">
        <v>80.150000000000006</v>
      </c>
      <c r="CX7" s="40">
        <v>51.42</v>
      </c>
      <c r="CY7" s="40">
        <v>50.9</v>
      </c>
      <c r="CZ7" s="40">
        <v>49.05</v>
      </c>
      <c r="DA7" s="40">
        <v>50.94</v>
      </c>
      <c r="DB7" s="40">
        <v>49.76</v>
      </c>
      <c r="DC7" s="40">
        <v>75.849999999999994</v>
      </c>
      <c r="DD7" s="40">
        <v>20.37</v>
      </c>
      <c r="DE7" s="40">
        <v>22.23</v>
      </c>
      <c r="DF7" s="40">
        <v>24.52</v>
      </c>
      <c r="DG7" s="40">
        <v>26.88</v>
      </c>
      <c r="DH7" s="40">
        <v>29.05</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c r="T11" s="47" t="s">
        <v>23</v>
      </c>
      <c r="U11" s="48">
        <f>IF(T6="-",NA(),T6)</f>
        <v>108</v>
      </c>
      <c r="V11" s="48">
        <f>IF(U6="-",NA(),U6)</f>
        <v>90.71</v>
      </c>
      <c r="W11" s="48">
        <f>IF(V6="-",NA(),V6)</f>
        <v>107.42</v>
      </c>
      <c r="X11" s="48">
        <f>IF(W6="-",NA(),W6)</f>
        <v>106.78</v>
      </c>
      <c r="Y11" s="48">
        <f>IF(X6="-",NA(),X6)</f>
        <v>109.82</v>
      </c>
      <c r="AE11" s="47" t="s">
        <v>23</v>
      </c>
      <c r="AF11" s="48">
        <f>IF(AE6="-",NA(),AE6)</f>
        <v>0</v>
      </c>
      <c r="AG11" s="48">
        <f>IF(AF6="-",NA(),AF6)</f>
        <v>10.68</v>
      </c>
      <c r="AH11" s="48">
        <f>IF(AG6="-",NA(),AG6)</f>
        <v>0</v>
      </c>
      <c r="AI11" s="48">
        <f>IF(AH6="-",NA(),AH6)</f>
        <v>0</v>
      </c>
      <c r="AJ11" s="48">
        <f>IF(AI6="-",NA(),AI6)</f>
        <v>0</v>
      </c>
      <c r="AP11" s="47" t="s">
        <v>23</v>
      </c>
      <c r="AQ11" s="48">
        <f>IF(AP6="-",NA(),AP6)</f>
        <v>422.77</v>
      </c>
      <c r="AR11" s="48">
        <f>IF(AQ6="-",NA(),AQ6)</f>
        <v>392.52</v>
      </c>
      <c r="AS11" s="48">
        <f>IF(AR6="-",NA(),AR6)</f>
        <v>482.77</v>
      </c>
      <c r="AT11" s="48">
        <f>IF(AS6="-",NA(),AS6)</f>
        <v>373.72</v>
      </c>
      <c r="AU11" s="48">
        <f>IF(AT6="-",NA(),AT6)</f>
        <v>304.69</v>
      </c>
      <c r="BA11" s="47" t="s">
        <v>23</v>
      </c>
      <c r="BB11" s="48">
        <f>IF(BA6="-",NA(),BA6)</f>
        <v>2890.92</v>
      </c>
      <c r="BC11" s="48">
        <f>IF(BB6="-",NA(),BB6)</f>
        <v>2696.69</v>
      </c>
      <c r="BD11" s="48">
        <f>IF(BC6="-",NA(),BC6)</f>
        <v>2653.23</v>
      </c>
      <c r="BE11" s="48">
        <f>IF(BD6="-",NA(),BD6)</f>
        <v>2510.7199999999998</v>
      </c>
      <c r="BF11" s="48">
        <f>IF(BE6="-",NA(),BE6)</f>
        <v>2562.16</v>
      </c>
      <c r="BL11" s="47" t="s">
        <v>23</v>
      </c>
      <c r="BM11" s="48">
        <f>IF(BL6="-",NA(),BL6)</f>
        <v>108.19</v>
      </c>
      <c r="BN11" s="48">
        <f>IF(BM6="-",NA(),BM6)</f>
        <v>54.05</v>
      </c>
      <c r="BO11" s="48">
        <f>IF(BN6="-",NA(),BN6)</f>
        <v>69.61</v>
      </c>
      <c r="BP11" s="48">
        <f>IF(BO6="-",NA(),BO6)</f>
        <v>69.41</v>
      </c>
      <c r="BQ11" s="48">
        <f>IF(BP6="-",NA(),BP6)</f>
        <v>66.09</v>
      </c>
      <c r="BW11" s="47" t="s">
        <v>23</v>
      </c>
      <c r="BX11" s="48">
        <f>IF(BW6="-",NA(),BW6)</f>
        <v>24.81</v>
      </c>
      <c r="BY11" s="48">
        <f>IF(BX6="-",NA(),BX6)</f>
        <v>49.06</v>
      </c>
      <c r="BZ11" s="48">
        <f>IF(BY6="-",NA(),BY6)</f>
        <v>38.32</v>
      </c>
      <c r="CA11" s="48">
        <f>IF(BZ6="-",NA(),BZ6)</f>
        <v>38.22</v>
      </c>
      <c r="CB11" s="48">
        <f>IF(CA6="-",NA(),CA6)</f>
        <v>40.33</v>
      </c>
      <c r="CH11" s="47" t="s">
        <v>23</v>
      </c>
      <c r="CI11" s="48">
        <f>IF(CH6="-",NA(),CH6)</f>
        <v>64.819999999999993</v>
      </c>
      <c r="CJ11" s="48">
        <f>IF(CI6="-",NA(),CI6)</f>
        <v>70.53</v>
      </c>
      <c r="CK11" s="48">
        <f>IF(CJ6="-",NA(),CJ6)</f>
        <v>70.36</v>
      </c>
      <c r="CL11" s="48">
        <f>IF(CK6="-",NA(),CK6)</f>
        <v>71.680000000000007</v>
      </c>
      <c r="CM11" s="48">
        <f>IF(CL6="-",NA(),CL6)</f>
        <v>67.08</v>
      </c>
      <c r="CS11" s="47" t="s">
        <v>23</v>
      </c>
      <c r="CT11" s="48">
        <f>IF(CS6="-",NA(),CS6)</f>
        <v>52.15</v>
      </c>
      <c r="CU11" s="48">
        <f>IF(CT6="-",NA(),CT6)</f>
        <v>52.15</v>
      </c>
      <c r="CV11" s="48">
        <f>IF(CU6="-",NA(),CU6)</f>
        <v>52.15</v>
      </c>
      <c r="CW11" s="48">
        <f>IF(CV6="-",NA(),CV6)</f>
        <v>60.42</v>
      </c>
      <c r="CX11" s="48">
        <f>IF(CW6="-",NA(),CW6)</f>
        <v>80.150000000000006</v>
      </c>
      <c r="DD11" s="47" t="s">
        <v>23</v>
      </c>
      <c r="DE11" s="48">
        <f>IF(DD6="-",NA(),DD6)</f>
        <v>20.37</v>
      </c>
      <c r="DF11" s="48">
        <f>IF(DE6="-",NA(),DE6)</f>
        <v>22.23</v>
      </c>
      <c r="DG11" s="48">
        <f>IF(DF6="-",NA(),DF6)</f>
        <v>24.52</v>
      </c>
      <c r="DH11" s="48">
        <f>IF(DG6="-",NA(),DG6)</f>
        <v>26.88</v>
      </c>
      <c r="DI11" s="48">
        <f>IF(DH6="-",NA(),DH6)</f>
        <v>29.05</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CL8203</cp:lastModifiedBy>
  <cp:lastPrinted>2024-01-22T08:02:39Z</cp:lastPrinted>
  <dcterms:created xsi:type="dcterms:W3CDTF">2023-12-05T01:31:04Z</dcterms:created>
  <dcterms:modified xsi:type="dcterms:W3CDTF">2024-01-22T08:02:43Z</dcterms:modified>
  <cp:category/>
</cp:coreProperties>
</file>