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水道課\3-02.【管理係】\R7年度作成フォルダ\07.調査・依頼・通知\1-4.【財政課】\未　20260115_【財政課1／27】Fwd 公営企業に係る「経営比較分析表」の分析・公表について（依頼：１／29〆切）2\4.分析表（分析後）\"/>
    </mc:Choice>
  </mc:AlternateContent>
  <workbookProtection workbookAlgorithmName="SHA-512" workbookHashValue="//J6VYVfrPMO5kZmDlAb3ADi5S3cHGdFT5efMO3fCjKZz7CwuikTMTHIOu4pdkNW/UuxU2w994L+tTPTUi89vg==" workbookSaltValue="OGBn4mHec7jQLksKodypSA==" workbookSpinCount="100000" lockStructure="1"/>
  <bookViews>
    <workbookView xWindow="0" yWindow="0" windowWidth="28800" windowHeight="1246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BQ12" i="5"/>
  <c r="BM12" i="5"/>
  <c r="AS12" i="5"/>
  <c r="U12" i="5"/>
  <c r="DR11" i="5"/>
  <c r="CX11" i="5"/>
  <c r="CT11" i="5"/>
  <c r="BZ11" i="5"/>
  <c r="BF11" i="5"/>
  <c r="BB11" i="5"/>
  <c r="AH11" i="5"/>
  <c r="EB10" i="5"/>
  <c r="DQ10" i="5"/>
  <c r="DF10" i="5"/>
  <c r="CJ10" i="5"/>
  <c r="CI10" i="5"/>
  <c r="BY10" i="5"/>
  <c r="BN10" i="5"/>
  <c r="AR10" i="5"/>
  <c r="AQ10" i="5"/>
  <c r="AG10" i="5"/>
  <c r="V10" i="5"/>
  <c r="F10" i="5"/>
  <c r="DI10" i="5" s="1"/>
  <c r="E10" i="5"/>
  <c r="DS10" i="5" s="1"/>
  <c r="D10" i="5"/>
  <c r="EC10" i="5" s="1"/>
  <c r="C10" i="5"/>
  <c r="CU10" i="5" s="1"/>
  <c r="B10" i="5"/>
  <c r="DE10" i="5" s="1"/>
  <c r="DZ9" i="5"/>
  <c r="DO9" i="5"/>
  <c r="DD9" i="5"/>
  <c r="CS9" i="5"/>
  <c r="CH9" i="5"/>
  <c r="BW9" i="5"/>
  <c r="BL9" i="5"/>
  <c r="BA9" i="5"/>
  <c r="AP9" i="5"/>
  <c r="AE9" i="5"/>
  <c r="T9" i="5"/>
  <c r="EJ6" i="5"/>
  <c r="EI6" i="5"/>
  <c r="EH6" i="5"/>
  <c r="PZ81" i="4" s="1"/>
  <c r="EG6" i="5"/>
  <c r="EF6" i="5"/>
  <c r="EB12" i="5" s="1"/>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Q6" i="5"/>
  <c r="DP6" i="5"/>
  <c r="DQ11" i="5" s="1"/>
  <c r="DO6" i="5"/>
  <c r="DN6" i="5"/>
  <c r="DM6" i="5"/>
  <c r="DL6" i="5"/>
  <c r="DH12" i="5" s="1"/>
  <c r="DK6" i="5"/>
  <c r="DJ6" i="5"/>
  <c r="DI6" i="5"/>
  <c r="DH6" i="5"/>
  <c r="DI11" i="5" s="1"/>
  <c r="DG6" i="5"/>
  <c r="DH11" i="5" s="1"/>
  <c r="DF6" i="5"/>
  <c r="DG11" i="5" s="1"/>
  <c r="DE6" i="5"/>
  <c r="DF11" i="5" s="1"/>
  <c r="DD6" i="5"/>
  <c r="DE11" i="5" s="1"/>
  <c r="DC6" i="5"/>
  <c r="GJ90" i="4" s="1"/>
  <c r="DB6" i="5"/>
  <c r="DA6" i="5"/>
  <c r="CW12" i="5" s="1"/>
  <c r="CZ6" i="5"/>
  <c r="CV12" i="5" s="1"/>
  <c r="CY6" i="5"/>
  <c r="CX6" i="5"/>
  <c r="CW6" i="5"/>
  <c r="CV6" i="5"/>
  <c r="CW11" i="5" s="1"/>
  <c r="CU6" i="5"/>
  <c r="CV11" i="5" s="1"/>
  <c r="CT6" i="5"/>
  <c r="CS6" i="5"/>
  <c r="CR6" i="5"/>
  <c r="CQ6" i="5"/>
  <c r="CM12" i="5" s="1"/>
  <c r="CP6" i="5"/>
  <c r="CL12" i="5" s="1"/>
  <c r="CO6" i="5"/>
  <c r="CN6" i="5"/>
  <c r="CJ12" i="5" s="1"/>
  <c r="CM6" i="5"/>
  <c r="CI12" i="5" s="1"/>
  <c r="CL6" i="5"/>
  <c r="CM11" i="5" s="1"/>
  <c r="CK6" i="5"/>
  <c r="CL11" i="5" s="1"/>
  <c r="CJ6" i="5"/>
  <c r="KZ55" i="4" s="1"/>
  <c r="CI6" i="5"/>
  <c r="CH6" i="5"/>
  <c r="CI11" i="5" s="1"/>
  <c r="CG6" i="5"/>
  <c r="CF6" i="5"/>
  <c r="CB12" i="5" s="1"/>
  <c r="CE6" i="5"/>
  <c r="CD6" i="5"/>
  <c r="CC6" i="5"/>
  <c r="BY12" i="5" s="1"/>
  <c r="CB6" i="5"/>
  <c r="BX12" i="5" s="1"/>
  <c r="CA6" i="5"/>
  <c r="CB11" i="5" s="1"/>
  <c r="BZ6" i="5"/>
  <c r="BY6" i="5"/>
  <c r="BX6" i="5"/>
  <c r="BY11" i="5" s="1"/>
  <c r="BW6" i="5"/>
  <c r="BX11" i="5" s="1"/>
  <c r="BV6" i="5"/>
  <c r="DG90" i="4" s="1"/>
  <c r="BU6" i="5"/>
  <c r="BT6" i="5"/>
  <c r="BP12" i="5" s="1"/>
  <c r="BS6" i="5"/>
  <c r="BO12" i="5" s="1"/>
  <c r="BR6" i="5"/>
  <c r="BN12" i="5" s="1"/>
  <c r="BQ6" i="5"/>
  <c r="BP6" i="5"/>
  <c r="CZ55" i="4" s="1"/>
  <c r="BO6" i="5"/>
  <c r="BN6" i="5"/>
  <c r="BO11" i="5" s="1"/>
  <c r="BM6" i="5"/>
  <c r="BN11" i="5" s="1"/>
  <c r="BL6" i="5"/>
  <c r="X55" i="4" s="1"/>
  <c r="BK6" i="5"/>
  <c r="CF90" i="4" s="1"/>
  <c r="BJ6" i="5"/>
  <c r="BI6" i="5"/>
  <c r="BE12" i="5" s="1"/>
  <c r="BH6" i="5"/>
  <c r="BD12" i="5" s="1"/>
  <c r="BG6" i="5"/>
  <c r="BF6" i="5"/>
  <c r="BB12" i="5" s="1"/>
  <c r="BE6" i="5"/>
  <c r="BD6" i="5"/>
  <c r="BE11" i="5" s="1"/>
  <c r="BC6" i="5"/>
  <c r="BD11" i="5" s="1"/>
  <c r="BB6" i="5"/>
  <c r="BA6" i="5"/>
  <c r="AZ6" i="5"/>
  <c r="AY6" i="5"/>
  <c r="AU12" i="5" s="1"/>
  <c r="AX6" i="5"/>
  <c r="AT12" i="5" s="1"/>
  <c r="AW6" i="5"/>
  <c r="AV6" i="5"/>
  <c r="AR12" i="5" s="1"/>
  <c r="AU6" i="5"/>
  <c r="AQ12" i="5" s="1"/>
  <c r="AT6" i="5"/>
  <c r="AU11" i="5" s="1"/>
  <c r="AS6" i="5"/>
  <c r="AT11" i="5" s="1"/>
  <c r="AR6" i="5"/>
  <c r="KZ32" i="4" s="1"/>
  <c r="AQ6" i="5"/>
  <c r="AR11" i="5" s="1"/>
  <c r="AP6" i="5"/>
  <c r="AQ11" i="5" s="1"/>
  <c r="AO6" i="5"/>
  <c r="AN6" i="5"/>
  <c r="AJ12" i="5" s="1"/>
  <c r="AM6" i="5"/>
  <c r="AL6" i="5"/>
  <c r="AH12" i="5" s="1"/>
  <c r="AK6" i="5"/>
  <c r="AG12" i="5" s="1"/>
  <c r="AJ6" i="5"/>
  <c r="AF12" i="5" s="1"/>
  <c r="AI6" i="5"/>
  <c r="AJ11" i="5" s="1"/>
  <c r="AH6" i="5"/>
  <c r="AG6" i="5"/>
  <c r="AF6" i="5"/>
  <c r="AG11" i="5" s="1"/>
  <c r="AE6" i="5"/>
  <c r="AF11" i="5" s="1"/>
  <c r="AD6" i="5"/>
  <c r="C90" i="4" s="1"/>
  <c r="AC6" i="5"/>
  <c r="Y12" i="5" s="1"/>
  <c r="AB6" i="5"/>
  <c r="X12" i="5" s="1"/>
  <c r="AA6" i="5"/>
  <c r="W12" i="5" s="1"/>
  <c r="Z6" i="5"/>
  <c r="V12" i="5" s="1"/>
  <c r="Y6" i="5"/>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BE90" i="4"/>
  <c r="AD90" i="4"/>
  <c r="OY81" i="4"/>
  <c r="NX81" i="4"/>
  <c r="KO81" i="4"/>
  <c r="JN81" i="4"/>
  <c r="IM81" i="4"/>
  <c r="HL81" i="4"/>
  <c r="GK81" i="4"/>
  <c r="EC81" i="4"/>
  <c r="DB81" i="4"/>
  <c r="Y81" i="4"/>
  <c r="RA80" i="4"/>
  <c r="PZ80" i="4"/>
  <c r="OY80" i="4"/>
  <c r="NX80" i="4"/>
  <c r="MW80" i="4"/>
  <c r="IM80" i="4"/>
  <c r="HL80" i="4"/>
  <c r="EC80" i="4"/>
  <c r="DB80" i="4"/>
  <c r="AZ80" i="4"/>
  <c r="Y80" i="4"/>
  <c r="RA79" i="4"/>
  <c r="PZ79" i="4"/>
  <c r="NX79" i="4"/>
  <c r="MW79" i="4"/>
  <c r="KO79" i="4"/>
  <c r="IM79" i="4"/>
  <c r="HL79" i="4"/>
  <c r="GK79" i="4"/>
  <c r="CA79" i="4"/>
  <c r="AZ79" i="4"/>
  <c r="QN56" i="4"/>
  <c r="PT56" i="4"/>
  <c r="KZ56" i="4"/>
  <c r="KF56" i="4"/>
  <c r="HT56" i="4"/>
  <c r="FL56" i="4"/>
  <c r="ER56" i="4"/>
  <c r="CZ56" i="4"/>
  <c r="CF56" i="4"/>
  <c r="BL56" i="4"/>
  <c r="AR56" i="4"/>
  <c r="X56" i="4"/>
  <c r="RH55" i="4"/>
  <c r="QN55" i="4"/>
  <c r="PT55" i="4"/>
  <c r="OF55" i="4"/>
  <c r="LT55" i="4"/>
  <c r="JL55" i="4"/>
  <c r="GF55" i="4"/>
  <c r="FL55" i="4"/>
  <c r="ER55" i="4"/>
  <c r="AR55" i="4"/>
  <c r="RH54" i="4"/>
  <c r="QN54" i="4"/>
  <c r="PT54" i="4"/>
  <c r="OZ54" i="4"/>
  <c r="OF54" i="4"/>
  <c r="MN54" i="4"/>
  <c r="LT54" i="4"/>
  <c r="KF54" i="4"/>
  <c r="JL54" i="4"/>
  <c r="HT54" i="4"/>
  <c r="GF54" i="4"/>
  <c r="FL54" i="4"/>
  <c r="ER54" i="4"/>
  <c r="CF54" i="4"/>
  <c r="BL54" i="4"/>
  <c r="AR54" i="4"/>
  <c r="QN33" i="4"/>
  <c r="PT33" i="4"/>
  <c r="KZ33" i="4"/>
  <c r="KF33" i="4"/>
  <c r="HT33" i="4"/>
  <c r="GF33" i="4"/>
  <c r="FL33" i="4"/>
  <c r="ER33" i="4"/>
  <c r="CZ33" i="4"/>
  <c r="CF33" i="4"/>
  <c r="X33" i="4"/>
  <c r="RH32" i="4"/>
  <c r="QN32" i="4"/>
  <c r="OF32" i="4"/>
  <c r="MN32" i="4"/>
  <c r="LT32" i="4"/>
  <c r="HT32" i="4"/>
  <c r="GF32" i="4"/>
  <c r="FL32" i="4"/>
  <c r="ER32" i="4"/>
  <c r="CF32" i="4"/>
  <c r="AR32" i="4"/>
  <c r="RH31" i="4"/>
  <c r="QN31" i="4"/>
  <c r="PT31" i="4"/>
  <c r="OZ31" i="4"/>
  <c r="OF31" i="4"/>
  <c r="MN31" i="4"/>
  <c r="LT31" i="4"/>
  <c r="KF31" i="4"/>
  <c r="JL31" i="4"/>
  <c r="HT31" i="4"/>
  <c r="GF31" i="4"/>
  <c r="FL31" i="4"/>
  <c r="ER31" i="4"/>
  <c r="CF31" i="4"/>
  <c r="BL31" i="4"/>
  <c r="AR31" i="4"/>
  <c r="LZ10" i="4"/>
  <c r="IT10" i="4"/>
  <c r="FN10" i="4"/>
  <c r="CH10" i="4"/>
  <c r="B10" i="4"/>
  <c r="PF8" i="4"/>
  <c r="LZ8" i="4"/>
  <c r="IT8" i="4"/>
  <c r="FN8" i="4"/>
  <c r="CH8" i="4"/>
  <c r="B8" i="4"/>
  <c r="B5" i="4"/>
  <c r="RH33" i="4" l="1"/>
  <c r="BF12" i="5"/>
  <c r="GZ33" i="4"/>
  <c r="AI12" i="5"/>
  <c r="OZ33" i="4"/>
  <c r="BC12" i="5"/>
  <c r="DG12" i="5"/>
  <c r="CA81" i="4"/>
  <c r="DP11" i="5"/>
  <c r="GK80" i="4"/>
  <c r="DT11" i="5"/>
  <c r="KO80" i="4"/>
  <c r="EA12" i="5"/>
  <c r="MW81" i="4"/>
  <c r="EE12" i="5"/>
  <c r="RA81" i="4"/>
  <c r="OZ32" i="4"/>
  <c r="BC11" i="5"/>
  <c r="JL32" i="4"/>
  <c r="LT33" i="4"/>
  <c r="CF55" i="4"/>
  <c r="BP11" i="5"/>
  <c r="GZ56" i="4"/>
  <c r="CA12" i="5"/>
  <c r="KF55" i="4"/>
  <c r="CJ11" i="5"/>
  <c r="OZ56" i="4"/>
  <c r="CU12" i="5"/>
  <c r="KF32" i="4"/>
  <c r="PT32" i="4"/>
  <c r="AR33" i="4"/>
  <c r="JL33" i="4"/>
  <c r="MN55" i="4"/>
  <c r="LT56" i="4"/>
  <c r="CA80" i="4"/>
  <c r="GZ32" i="4"/>
  <c r="AI11" i="5"/>
  <c r="MN33" i="4"/>
  <c r="BL32" i="4"/>
  <c r="BL33" i="4"/>
  <c r="OF33" i="4"/>
  <c r="BL55" i="4"/>
  <c r="HT55" i="4"/>
  <c r="JL56" i="4"/>
  <c r="MN56" i="4"/>
  <c r="GZ55" i="4"/>
  <c r="CA11" i="5"/>
  <c r="GF56" i="4"/>
  <c r="BZ12" i="5"/>
  <c r="OZ55" i="4"/>
  <c r="CU11" i="5"/>
  <c r="OF56" i="4"/>
  <c r="CT12" i="5"/>
  <c r="RH56" i="4"/>
  <c r="CX12" i="5"/>
  <c r="AZ81" i="4"/>
  <c r="DF12" i="5"/>
  <c r="JN80" i="4"/>
  <c r="DS11" i="5"/>
  <c r="AF10" i="5"/>
  <c r="AJ10" i="5"/>
  <c r="AT10" i="5"/>
  <c r="BD10" i="5"/>
  <c r="BX10" i="5"/>
  <c r="CB10" i="5"/>
  <c r="CL10" i="5"/>
  <c r="CV10" i="5"/>
  <c r="DP10" i="5"/>
  <c r="DT10" i="5"/>
  <c r="ED10" i="5"/>
  <c r="W10" i="5"/>
  <c r="AU10" i="5"/>
  <c r="BE10" i="5"/>
  <c r="BO10" i="5"/>
  <c r="CM10" i="5"/>
  <c r="CW10" i="5"/>
  <c r="DG10" i="5"/>
  <c r="EA10" i="5"/>
  <c r="EE10" i="5"/>
  <c r="X10" i="5"/>
  <c r="AH10" i="5"/>
  <c r="BB10" i="5"/>
  <c r="BF10" i="5"/>
  <c r="BP10" i="5"/>
  <c r="BZ10" i="5"/>
  <c r="CT10" i="5"/>
  <c r="CX10" i="5"/>
  <c r="DH10" i="5"/>
  <c r="DR10" i="5"/>
  <c r="U11" i="5"/>
  <c r="Y11" i="5"/>
  <c r="AS11" i="5"/>
  <c r="BM11" i="5"/>
  <c r="BQ11" i="5"/>
  <c r="CK11" i="5"/>
  <c r="ED12" i="5"/>
  <c r="DB79" i="4"/>
  <c r="X31" i="4"/>
  <c r="CZ31" i="4"/>
  <c r="GZ31" i="4"/>
  <c r="KZ31" i="4"/>
  <c r="X54" i="4"/>
  <c r="CZ54" i="4"/>
  <c r="GZ54" i="4"/>
  <c r="KZ54" i="4"/>
  <c r="Y79" i="4"/>
  <c r="EC79" i="4"/>
  <c r="JN79" i="4"/>
  <c r="O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<sst xmlns="http://schemas.openxmlformats.org/spreadsheetml/2006/main" count="262" uniqueCount="107">
  <si>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</si>
  <si>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</si>
  <si>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</si>
  <si>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</si>
  <si>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</si>
  <si>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</si>
  <si>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</si>
  <si>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</si>
  <si>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</si>
  <si>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</si>
  <si>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</si>
  <si>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</si>
  <si>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</si>
  <si>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</si>
  <si>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</si>
  <si>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</si>
  <si>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</si>
  <si>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</si>
  <si>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</si>
  <si>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</si>
  <si>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</si>
  <si>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</si>
  <si>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</si>
  <si>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</si>
  <si>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</si>
  <si>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</si>
  <si>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</si>
  <si>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</si>
  <si>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</si>
  <si>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</si>
  <si>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</si>
  <si>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</si>
  <si>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</si>
  <si>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</si>
  <si>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</si>
  <si>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</si>
  <si>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</si>
  <si>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</si>
  <si>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</si>
  <si>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</si>
  <si>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</si>
  <si>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</si>
  <si>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</si>
  <si>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</si>
  <si>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</si>
  <si>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</si>
  <si>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</si>
  <si>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</si>
  <si>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</si>
  <si>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</si>
  <si>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</si>
  <si>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</si>
  <si>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</si>
  <si>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</si>
  <si>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</si>
  <si>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</si>
  <si>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</si>
  <si>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</si>
  <si>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</si>
  <si>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</si>
  <si>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</si>
  <si>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</si>
  <si>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</si>
  <si>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</si>
  <si>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</si>
  <si>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</si>
  <si>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</si>
  <si>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</si>
  <si>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</si>
  <si>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</si>
  <si>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</si>
  <si>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</si>
  <si>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</si>
  <si>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</si>
  <si>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</si>
  <si>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</si>
  <si>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</si>
  <si>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</si>
  <si>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</si>
  <si>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</si>
  <si>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</si>
  <si>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</si>
  <si>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</si>
  <si>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</si>
  <si>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</si>
  <si>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</si>
  <si>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</si>
  <si>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</si>
  <si>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052043</t>
  </si>
  <si>
    <t>46</t>
  </si>
  <si>
    <t>02</t>
  </si>
  <si>
    <t>0</t>
  </si>
  <si>
    <t>000</t>
  </si>
  <si>
    <t>秋田県　大館市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</si>
  <si>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</si>
  <si>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</si>
  <si>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</si>
  <si>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</si>
  <si>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</si>
  <si>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</si>
  <si>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</si>
  <si>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</si>
  <si>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</si>
  <si>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</si>
  <si>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①経常収支比率は100％を超え、②累積欠損金比率も0％であり、ともに健全化を示す数値を維持しています。
　③流動比率は年々低下しているものの、100％を超えているため、短期的な債務に対する支払い能力は備わっています。一方、④企業債残高対給水収益比率が高い数値で推移しているのは、水需要に応じて集中的に施設整備した際の企業債借入金によるもので、今後も企業債の償還金が事業経費の大半を占め続けます。
　⑤料金回収率については、第２期事業拡張による資本投資（減価償却費）が多額であるため、100％を下回る状況が続いています。
　⑥給水原価は類似団体平均値を下回っていることから、給水に係る費用は低く、効率的な経営が行われていると考えられます。
　⑦施設利用率、⑧契約率は共に高い数値を維持しています。
　施設の供給能力にも余力があることから、今後の水需要にも十分に対応が可能です。
　本市の工業用水道事業は、企業活動の変動などに左右される面が多分にあるものの、事業経営は概ね良好であると判断します。
</t>
    <rPh sb="35" eb="38">
      <t>ケンゼンカ</t>
    </rPh>
    <rPh sb="39" eb="40">
      <t>シメ</t>
    </rPh>
    <rPh sb="41" eb="43">
      <t>スウチ</t>
    </rPh>
    <rPh sb="44" eb="46">
      <t>イジ</t>
    </rPh>
    <rPh sb="60" eb="62">
      <t>ネンネン</t>
    </rPh>
    <rPh sb="62" eb="64">
      <t>テイカ</t>
    </rPh>
    <rPh sb="85" eb="87">
      <t>タンキ</t>
    </rPh>
    <rPh sb="87" eb="88">
      <t>テキ</t>
    </rPh>
    <rPh sb="101" eb="102">
      <t>ソナ</t>
    </rPh>
    <rPh sb="159" eb="162">
      <t>キギョウサイ</t>
    </rPh>
    <rPh sb="172" eb="174">
      <t>コンゴ</t>
    </rPh>
    <rPh sb="175" eb="178">
      <t>キギョウサイ</t>
    </rPh>
    <rPh sb="274" eb="275">
      <t>チ</t>
    </rPh>
    <rPh sb="333" eb="334">
      <t>トモ</t>
    </rPh>
    <rPh sb="335" eb="336">
      <t>タカ</t>
    </rPh>
    <rPh sb="337" eb="339">
      <t>スウチ</t>
    </rPh>
    <rPh sb="340" eb="342">
      <t>イジ</t>
    </rPh>
    <phoneticPr fontId="5"/>
  </si>
  <si>
    <t>　本年度は給水事業所の好調な業績により、給水収益が安定している一方で、施設の維持管理費や減価償却費などの費用が多額なため、依然として事業経費の一部を一般会計からの繰入金に依存している状況です。
　今後も関係機関と連携強化を図りながら、給水事業所の生産体制や新たな企業立地の動向把握に務め、将来の需要予測に適切に対応するとともに、事業内容を精査し健全経営を進めていきます。</t>
    <rPh sb="5" eb="7">
      <t>キュウスイ</t>
    </rPh>
    <rPh sb="7" eb="10">
      <t>ジギョウショ</t>
    </rPh>
    <rPh sb="11" eb="13">
      <t>コウチョウ</t>
    </rPh>
    <rPh sb="14" eb="16">
      <t>ギョウセキ</t>
    </rPh>
    <rPh sb="20" eb="22">
      <t>キュウスイ</t>
    </rPh>
    <rPh sb="22" eb="24">
      <t>シュウエキ</t>
    </rPh>
    <rPh sb="25" eb="27">
      <t>アンテイ</t>
    </rPh>
    <rPh sb="31" eb="33">
      <t>イッポウ</t>
    </rPh>
    <rPh sb="35" eb="37">
      <t>シセツ</t>
    </rPh>
    <rPh sb="55" eb="57">
      <t>タガク</t>
    </rPh>
    <rPh sb="91" eb="93">
      <t>ジョウキョウ</t>
    </rPh>
    <rPh sb="108" eb="110">
      <t>キョウカ</t>
    </rPh>
    <rPh sb="117" eb="119">
      <t>キュウスイ</t>
    </rPh>
    <rPh sb="119" eb="122">
      <t>ジギョウショ</t>
    </rPh>
    <rPh sb="123" eb="125">
      <t>セイサン</t>
    </rPh>
    <rPh sb="164" eb="166">
      <t>ジギョウ</t>
    </rPh>
    <rPh sb="166" eb="168">
      <t>ナイヨウ</t>
    </rPh>
    <rPh sb="169" eb="171">
      <t>セイサ</t>
    </rPh>
    <rPh sb="177" eb="178">
      <t>スス</t>
    </rPh>
    <phoneticPr fontId="5"/>
  </si>
  <si>
    <t>　本市の工業用水道は平成３年に供用を開始しており、現時点で法定耐用年数を経過した水道管はありません。②管路経年化率も0%となっていますが、令和11年以降、法定耐用年数を迎える水道管が順次発生します。
　数年後に向かえる管路更新を円滑・確実に進めるため、アセットマネジメント及び投資財政計画等を見直し、計画的かつ効率的な更新に取り組む必要があると考えます。</t>
    <rPh sb="40" eb="42">
      <t>スイドウ</t>
    </rPh>
    <rPh sb="69" eb="71">
      <t>レイワ</t>
    </rPh>
    <rPh sb="74" eb="76">
      <t>イコウ</t>
    </rPh>
    <rPh sb="84" eb="85">
      <t>ムカ</t>
    </rPh>
    <rPh sb="87" eb="89">
      <t>スイドウ</t>
    </rPh>
    <rPh sb="91" eb="93">
      <t>ジュンジ</t>
    </rPh>
    <rPh sb="101" eb="104">
      <t>スウネンゴ</t>
    </rPh>
    <rPh sb="105" eb="106">
      <t>ム</t>
    </rPh>
    <rPh sb="109" eb="111">
      <t>カンロ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</si>
</sst>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24.52</c:v>
                </c:pt>
                <c:pt idx="1">
                  <c:v>26.88</c:v>
                </c:pt>
                <c:pt idx="2">
                  <c:v>29.05</c:v>
                </c:pt>
                <c:pt idx="3">
                  <c:v>31.14</c:v>
                </c:pt>
                <c:pt idx="4">
                  <c:v>33.33</c:v>
                </c:pt>
              </c:numCache>
            </c:numRef>
          </c:val>
          <c:extLst>
            <c:ext xmlns:c16="http://schemas.microsoft.com/office/drawing/2014/chart" uri="{C3380CC4-5D6E-409C-BE32-E72D297353CC}">
              <c16:uniqueId val="{00000000-E051-40F8-85A8-45C4677013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E051-40F8-85A8-45C4677013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93-4849-BCA3-2C8D52349C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2B93-4849-BCA3-2C8D52349C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107.42</c:v>
                </c:pt>
                <c:pt idx="1">
                  <c:v>106.78</c:v>
                </c:pt>
                <c:pt idx="2">
                  <c:v>109.82</c:v>
                </c:pt>
                <c:pt idx="3">
                  <c:v>107.07</c:v>
                </c:pt>
                <c:pt idx="4">
                  <c:v>107.96</c:v>
                </c:pt>
              </c:numCache>
            </c:numRef>
          </c:val>
          <c:extLst>
            <c:ext xmlns:c16="http://schemas.microsoft.com/office/drawing/2014/chart" uri="{C3380CC4-5D6E-409C-BE32-E72D297353CC}">
              <c16:uniqueId val="{00000000-D38B-4476-A233-AB24BB5165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D38B-4476-A233-AB24BB5165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72-4921-BFBA-0D7275C3B5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3572-4921-BFBA-0D7275C3B5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5-4D04-8A82-62C3E886AD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41C5-4D04-8A82-62C3E886AD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482.77</c:v>
                </c:pt>
                <c:pt idx="1">
                  <c:v>373.72</c:v>
                </c:pt>
                <c:pt idx="2">
                  <c:v>304.69</c:v>
                </c:pt>
                <c:pt idx="3">
                  <c:v>216.08</c:v>
                </c:pt>
                <c:pt idx="4">
                  <c:v>178.63</c:v>
                </c:pt>
              </c:numCache>
            </c:numRef>
          </c:val>
          <c:extLst>
            <c:ext xmlns:c16="http://schemas.microsoft.com/office/drawing/2014/chart" uri="{C3380CC4-5D6E-409C-BE32-E72D297353CC}">
              <c16:uniqueId val="{00000000-AEB1-4842-92F2-8057B52BC5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AEB1-4842-92F2-8057B52BC5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2653.23</c:v>
                </c:pt>
                <c:pt idx="1">
                  <c:v>2510.7199999999998</c:v>
                </c:pt>
                <c:pt idx="2">
                  <c:v>2562.16</c:v>
                </c:pt>
                <c:pt idx="3">
                  <c:v>2359.35</c:v>
                </c:pt>
                <c:pt idx="4">
                  <c:v>1937.76</c:v>
                </c:pt>
              </c:numCache>
            </c:numRef>
          </c:val>
          <c:extLst>
            <c:ext xmlns:c16="http://schemas.microsoft.com/office/drawing/2014/chart" uri="{C3380CC4-5D6E-409C-BE32-E72D297353CC}">
              <c16:uniqueId val="{00000000-7CB8-411D-9D63-16D3C25D74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7CB8-411D-9D63-16D3C25D74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69.61</c:v>
                </c:pt>
                <c:pt idx="1">
                  <c:v>69.41</c:v>
                </c:pt>
                <c:pt idx="2">
                  <c:v>66.09</c:v>
                </c:pt>
                <c:pt idx="3">
                  <c:v>71.08</c:v>
                </c:pt>
                <c:pt idx="4">
                  <c:v>77.52</c:v>
                </c:pt>
              </c:numCache>
            </c:numRef>
          </c:val>
          <c:extLst>
            <c:ext xmlns:c16="http://schemas.microsoft.com/office/drawing/2014/chart" uri="{C3380CC4-5D6E-409C-BE32-E72D297353CC}">
              <c16:uniqueId val="{00000000-41C8-4217-8C74-7EA0E8CC17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41C8-4217-8C74-7EA0E8CC17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38.32</c:v>
                </c:pt>
                <c:pt idx="1">
                  <c:v>38.22</c:v>
                </c:pt>
                <c:pt idx="2">
                  <c:v>40.33</c:v>
                </c:pt>
                <c:pt idx="3">
                  <c:v>36.9</c:v>
                </c:pt>
                <c:pt idx="4">
                  <c:v>32.19</c:v>
                </c:pt>
              </c:numCache>
            </c:numRef>
          </c:val>
          <c:extLst>
            <c:ext xmlns:c16="http://schemas.microsoft.com/office/drawing/2014/chart" uri="{C3380CC4-5D6E-409C-BE32-E72D297353CC}">
              <c16:uniqueId val="{00000000-D2B6-4DA1-A98E-2B70FB1511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2B6-4DA1-A98E-2B70FB1511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70.36</c:v>
                </c:pt>
                <c:pt idx="1">
                  <c:v>71.680000000000007</c:v>
                </c:pt>
                <c:pt idx="2">
                  <c:v>67.08</c:v>
                </c:pt>
                <c:pt idx="3">
                  <c:v>71.48</c:v>
                </c:pt>
                <c:pt idx="4">
                  <c:v>85.36</c:v>
                </c:pt>
              </c:numCache>
            </c:numRef>
          </c:val>
          <c:extLst>
            <c:ext xmlns:c16="http://schemas.microsoft.com/office/drawing/2014/chart" uri="{C3380CC4-5D6E-409C-BE32-E72D297353CC}">
              <c16:uniqueId val="{00000000-896B-412F-8ED2-12151F83DA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896B-412F-8ED2-12151F83DA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52.15</c:v>
                </c:pt>
                <c:pt idx="1">
                  <c:v>60.42</c:v>
                </c:pt>
                <c:pt idx="2">
                  <c:v>80.150000000000006</c:v>
                </c:pt>
                <c:pt idx="3">
                  <c:v>80.150000000000006</c:v>
                </c:pt>
                <c:pt idx="4">
                  <c:v>80.150000000000006</c:v>
                </c:pt>
              </c:numCache>
            </c:numRef>
          </c:val>
          <c:extLst>
            <c:ext xmlns:c16="http://schemas.microsoft.com/office/drawing/2014/chart" uri="{C3380CC4-5D6E-409C-BE32-E72D297353CC}">
              <c16:uniqueId val="{00000000-82FE-43DC-888E-94AC874464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82FE-43DC-888E-94AC874464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election activeCell="SM46" sqref="SM46:TA47"/>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秋田県　大館市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7300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6231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28.1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5851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107.42</v>
      </c>
      <c r="Y32" s="121"/>
      <c r="Z32" s="121"/>
      <c r="AA32" s="121"/>
      <c r="AB32" s="121"/>
      <c r="AC32" s="121"/>
      <c r="AD32" s="121"/>
      <c r="AE32" s="121"/>
      <c r="AF32" s="121"/>
      <c r="AG32" s="121"/>
      <c r="AH32" s="121"/>
      <c r="AI32" s="121"/>
      <c r="AJ32" s="121"/>
      <c r="AK32" s="121"/>
      <c r="AL32" s="121"/>
      <c r="AM32" s="121"/>
      <c r="AN32" s="121"/>
      <c r="AO32" s="121"/>
      <c r="AP32" s="121"/>
      <c r="AQ32" s="122"/>
      <c r="AR32" s="120">
        <f>データ!U6</f>
        <v>106.78</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109.82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107.07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107.96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482.77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373.72</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304.69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216.08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178.63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2653.23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2510.7199999999998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2562.16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2359.35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1937.76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69.61</v>
      </c>
      <c r="Y55" s="121"/>
      <c r="Z55" s="121"/>
      <c r="AA55" s="121"/>
      <c r="AB55" s="121"/>
      <c r="AC55" s="121"/>
      <c r="AD55" s="121"/>
      <c r="AE55" s="121"/>
      <c r="AF55" s="121"/>
      <c r="AG55" s="121"/>
      <c r="AH55" s="121"/>
      <c r="AI55" s="121"/>
      <c r="AJ55" s="121"/>
      <c r="AK55" s="121"/>
      <c r="AL55" s="121"/>
      <c r="AM55" s="121"/>
      <c r="AN55" s="121"/>
      <c r="AO55" s="121"/>
      <c r="AP55" s="121"/>
      <c r="AQ55" s="122"/>
      <c r="AR55" s="120">
        <f>データ!BM6</f>
        <v>69.41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66.09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71.08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77.52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38.32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38.22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40.33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36.9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32.19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70.36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71.680000000000007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67.08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71.48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85.36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52.15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60.42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80.150000000000006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80.150000000000006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80.150000000000006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24.52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26.88</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29.05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31.14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33.33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55.32</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55.08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56.95</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56.39</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7.35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8.2100000000000009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11.15</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0.09</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0.4</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0.14000000000000001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0.06</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U7KZLpk0sBZSbmKiUeLAl9lTTwdSFDKa3XMkZp8cRqEEa4eTZDaZUPAhb724jkSTncQL0aOw6nOMgGMDrls4A==" saltValue="iDq20l9X4sBbV7wehSSW2Q=="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107.42</v>
      </c>
      <c r="U6" s="35">
        <f>U7</f>
        <v>106.78</v>
      </c>
      <c r="V6" s="35">
        <f>V7</f>
        <v>109.82</v>
      </c>
      <c r="W6" s="35">
        <f>W7</f>
        <v>107.07</v>
      </c>
      <c r="X6" s="35">
        <f t="shared" si="3"/>
        <v>107.96</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482.77</v>
      </c>
      <c r="AQ6" s="35">
        <f>AQ7</f>
        <v>373.72</v>
      </c>
      <c r="AR6" s="35">
        <f>AR7</f>
        <v>304.69</v>
      </c>
      <c r="AS6" s="35">
        <f>AS7</f>
        <v>216.08</v>
      </c>
      <c r="AT6" s="35">
        <f t="shared" si="3"/>
        <v>178.63</v>
      </c>
      <c r="AU6" s="35">
        <f t="shared" si="3"/>
        <v>819.73</v>
      </c>
      <c r="AV6" s="35">
        <f t="shared" si="3"/>
        <v>834.05</v>
      </c>
      <c r="AW6" s="35">
        <f t="shared" si="3"/>
        <v>1011.55</v>
      </c>
      <c r="AX6" s="35">
        <f t="shared" si="3"/>
        <v>913.57</v>
      </c>
      <c r="AY6" s="35">
        <f t="shared" si="3"/>
        <v>973.79</v>
      </c>
      <c r="AZ6" s="33" t="str">
        <f>IF(AZ7="-","【-】","【"&amp;SUBSTITUTE(TEXT(AZ7,"#,##0.00"),"-","△")&amp;"】")</f>
        <v>【439.16】</v>
      </c>
      <c r="BA6" s="35">
        <f t="shared" si="3"/>
        <v>2653.23</v>
      </c>
      <c r="BB6" s="35">
        <f>BB7</f>
        <v>2510.7199999999998</v>
      </c>
      <c r="BC6" s="35">
        <f>BC7</f>
        <v>2562.16</v>
      </c>
      <c r="BD6" s="35">
        <f>BD7</f>
        <v>2359.35</v>
      </c>
      <c r="BE6" s="35">
        <f t="shared" si="3"/>
        <v>1937.76</v>
      </c>
      <c r="BF6" s="35">
        <f t="shared" si="3"/>
        <v>490.39</v>
      </c>
      <c r="BG6" s="35">
        <f t="shared" si="3"/>
        <v>475.44</v>
      </c>
      <c r="BH6" s="35">
        <f t="shared" si="3"/>
        <v>413.6</v>
      </c>
      <c r="BI6" s="35">
        <f t="shared" si="3"/>
        <v>398.17</v>
      </c>
      <c r="BJ6" s="35">
        <f t="shared" si="3"/>
        <v>388.41</v>
      </c>
      <c r="BK6" s="33" t="str">
        <f>IF(BK7="-","【-】","【"&amp;SUBSTITUTE(TEXT(BK7,"#,##0.00"),"-","△")&amp;"】")</f>
        <v>【227.97】</v>
      </c>
      <c r="BL6" s="35">
        <f t="shared" si="3"/>
        <v>69.61</v>
      </c>
      <c r="BM6" s="35">
        <f>BM7</f>
        <v>69.41</v>
      </c>
      <c r="BN6" s="35">
        <f>BN7</f>
        <v>66.09</v>
      </c>
      <c r="BO6" s="35">
        <f>BO7</f>
        <v>71.08</v>
      </c>
      <c r="BP6" s="35">
        <f t="shared" si="3"/>
        <v>77.52</v>
      </c>
      <c r="BQ6" s="35">
        <f t="shared" si="3"/>
        <v>90.8</v>
      </c>
      <c r="BR6" s="35">
        <f t="shared" si="3"/>
        <v>93.49</v>
      </c>
      <c r="BS6" s="35">
        <f t="shared" si="3"/>
        <v>94.77</v>
      </c>
      <c r="BT6" s="35">
        <f t="shared" si="3"/>
        <v>89.59</v>
      </c>
      <c r="BU6" s="35">
        <f t="shared" si="3"/>
        <v>88.44</v>
      </c>
      <c r="BV6" s="33" t="str">
        <f>IF(BV7="-","【-】","【"&amp;SUBSTITUTE(TEXT(BV7,"#,##0.00"),"-","△")&amp;"】")</f>
        <v>【107.69】</v>
      </c>
      <c r="BW6" s="35">
        <f t="shared" si="3"/>
        <v>38.32</v>
      </c>
      <c r="BX6" s="35">
        <f>BX7</f>
        <v>38.22</v>
      </c>
      <c r="BY6" s="35">
        <f>BY7</f>
        <v>40.33</v>
      </c>
      <c r="BZ6" s="35">
        <f>BZ7</f>
        <v>36.9</v>
      </c>
      <c r="CA6" s="35">
        <f t="shared" si="3"/>
        <v>32.19</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70.36</v>
      </c>
      <c r="CI6" s="35">
        <f>CI7</f>
        <v>71.680000000000007</v>
      </c>
      <c r="CJ6" s="35">
        <f>CJ7</f>
        <v>67.08</v>
      </c>
      <c r="CK6" s="35">
        <f>CK7</f>
        <v>71.48</v>
      </c>
      <c r="CL6" s="35">
        <f t="shared" si="5"/>
        <v>85.36</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52.15</v>
      </c>
      <c r="CT6" s="35">
        <f>CT7</f>
        <v>60.42</v>
      </c>
      <c r="CU6" s="35">
        <f>CU7</f>
        <v>80.150000000000006</v>
      </c>
      <c r="CV6" s="35">
        <f>CV7</f>
        <v>80.150000000000006</v>
      </c>
      <c r="CW6" s="35">
        <f t="shared" si="6"/>
        <v>80.150000000000006</v>
      </c>
      <c r="CX6" s="35">
        <f t="shared" si="6"/>
        <v>49.05</v>
      </c>
      <c r="CY6" s="35">
        <f t="shared" si="6"/>
        <v>50.94</v>
      </c>
      <c r="CZ6" s="35">
        <f t="shared" si="6"/>
        <v>49.76</v>
      </c>
      <c r="DA6" s="35">
        <f t="shared" si="6"/>
        <v>49.18</v>
      </c>
      <c r="DB6" s="35">
        <f t="shared" si="6"/>
        <v>52.48</v>
      </c>
      <c r="DC6" s="33" t="str">
        <f>IF(DC7="-","【-】","【"&amp;SUBSTITUTE(TEXT(DC7,"#,##0.00"),"-","△")&amp;"】")</f>
        <v>【77.20】</v>
      </c>
      <c r="DD6" s="35">
        <f t="shared" ref="DD6:DM6" si="7">DD7</f>
        <v>24.52</v>
      </c>
      <c r="DE6" s="35">
        <f>DE7</f>
        <v>26.88</v>
      </c>
      <c r="DF6" s="35">
        <f>DF7</f>
        <v>29.05</v>
      </c>
      <c r="DG6" s="35">
        <f>DG7</f>
        <v>31.14</v>
      </c>
      <c r="DH6" s="35">
        <f t="shared" si="7"/>
        <v>33.33</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c r="A7"/>
      <c r="B7" s="37" t="s">
        <v>87</v>
      </c>
      <c r="C7" s="37" t="s">
        <v>88</v>
      </c>
      <c r="D7" s="37" t="s">
        <v>89</v>
      </c>
      <c r="E7" s="37" t="s">
        <v>90</v>
      </c>
      <c r="F7" s="37" t="s">
        <v>91</v>
      </c>
      <c r="G7" s="37" t="s">
        <v>92</v>
      </c>
      <c r="H7" s="37" t="s">
        <v>93</v>
      </c>
      <c r="I7" s="37" t="s">
        <v>94</v>
      </c>
      <c r="J7" s="37" t="s">
        <v>95</v>
      </c>
      <c r="K7" s="38">
        <v>7300</v>
      </c>
      <c r="L7" s="37" t="s">
        <v>96</v>
      </c>
      <c r="M7" s="38">
        <v>1</v>
      </c>
      <c r="N7" s="38">
        <v>6231</v>
      </c>
      <c r="O7" s="39" t="s">
        <v>97</v>
      </c>
      <c r="P7" s="39">
        <v>28.1</v>
      </c>
      <c r="Q7" s="38">
        <v>29</v>
      </c>
      <c r="R7" s="38">
        <v>5851</v>
      </c>
      <c r="S7" s="37" t="s">
        <v>98</v>
      </c>
      <c r="T7" s="40">
        <v>107.42</v>
      </c>
      <c r="U7" s="40">
        <v>106.78</v>
      </c>
      <c r="V7" s="40">
        <v>109.82</v>
      </c>
      <c r="W7" s="40">
        <v>107.07</v>
      </c>
      <c r="X7" s="40">
        <v>107.96</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482.77</v>
      </c>
      <c r="AQ7" s="40">
        <v>373.72</v>
      </c>
      <c r="AR7" s="40">
        <v>304.69</v>
      </c>
      <c r="AS7" s="40">
        <v>216.08</v>
      </c>
      <c r="AT7" s="40">
        <v>178.63</v>
      </c>
      <c r="AU7" s="40">
        <v>819.73</v>
      </c>
      <c r="AV7" s="40">
        <v>834.05</v>
      </c>
      <c r="AW7" s="40">
        <v>1011.55</v>
      </c>
      <c r="AX7" s="40">
        <v>913.57</v>
      </c>
      <c r="AY7" s="40">
        <v>973.79</v>
      </c>
      <c r="AZ7" s="40">
        <v>439.16</v>
      </c>
      <c r="BA7" s="40">
        <v>2653.23</v>
      </c>
      <c r="BB7" s="40">
        <v>2510.7199999999998</v>
      </c>
      <c r="BC7" s="40">
        <v>2562.16</v>
      </c>
      <c r="BD7" s="40">
        <v>2359.35</v>
      </c>
      <c r="BE7" s="40">
        <v>1937.76</v>
      </c>
      <c r="BF7" s="40">
        <v>490.39</v>
      </c>
      <c r="BG7" s="40">
        <v>475.44</v>
      </c>
      <c r="BH7" s="40">
        <v>413.6</v>
      </c>
      <c r="BI7" s="40">
        <v>398.17</v>
      </c>
      <c r="BJ7" s="40">
        <v>388.41</v>
      </c>
      <c r="BK7" s="40">
        <v>227.97</v>
      </c>
      <c r="BL7" s="40">
        <v>69.61</v>
      </c>
      <c r="BM7" s="40">
        <v>69.41</v>
      </c>
      <c r="BN7" s="40">
        <v>66.09</v>
      </c>
      <c r="BO7" s="40">
        <v>71.08</v>
      </c>
      <c r="BP7" s="40">
        <v>77.52</v>
      </c>
      <c r="BQ7" s="40">
        <v>90.8</v>
      </c>
      <c r="BR7" s="40">
        <v>93.49</v>
      </c>
      <c r="BS7" s="40">
        <v>94.77</v>
      </c>
      <c r="BT7" s="40">
        <v>89.59</v>
      </c>
      <c r="BU7" s="40">
        <v>88.44</v>
      </c>
      <c r="BV7" s="40">
        <v>107.69</v>
      </c>
      <c r="BW7" s="40">
        <v>38.32</v>
      </c>
      <c r="BX7" s="40">
        <v>38.22</v>
      </c>
      <c r="BY7" s="40">
        <v>40.33</v>
      </c>
      <c r="BZ7" s="40">
        <v>36.9</v>
      </c>
      <c r="CA7" s="40">
        <v>32.19</v>
      </c>
      <c r="CB7" s="40">
        <v>50.56</v>
      </c>
      <c r="CC7" s="40">
        <v>49.4</v>
      </c>
      <c r="CD7" s="40">
        <v>49.51</v>
      </c>
      <c r="CE7" s="40">
        <v>52.49</v>
      </c>
      <c r="CF7" s="40">
        <v>51.61</v>
      </c>
      <c r="CG7" s="40">
        <v>20.260000000000002</v>
      </c>
      <c r="CH7" s="40">
        <v>70.36</v>
      </c>
      <c r="CI7" s="40">
        <v>71.680000000000007</v>
      </c>
      <c r="CJ7" s="40">
        <v>67.08</v>
      </c>
      <c r="CK7" s="40">
        <v>71.48</v>
      </c>
      <c r="CL7" s="40">
        <v>85.36</v>
      </c>
      <c r="CM7" s="40">
        <v>34.19</v>
      </c>
      <c r="CN7" s="40">
        <v>36.65</v>
      </c>
      <c r="CO7" s="40">
        <v>33.29</v>
      </c>
      <c r="CP7" s="40">
        <v>31.77</v>
      </c>
      <c r="CQ7" s="40">
        <v>33.729999999999997</v>
      </c>
      <c r="CR7" s="40">
        <v>52.31</v>
      </c>
      <c r="CS7" s="40">
        <v>52.15</v>
      </c>
      <c r="CT7" s="40">
        <v>60.42</v>
      </c>
      <c r="CU7" s="40">
        <v>80.150000000000006</v>
      </c>
      <c r="CV7" s="40">
        <v>80.150000000000006</v>
      </c>
      <c r="CW7" s="40">
        <v>80.150000000000006</v>
      </c>
      <c r="CX7" s="40">
        <v>49.05</v>
      </c>
      <c r="CY7" s="40">
        <v>50.94</v>
      </c>
      <c r="CZ7" s="40">
        <v>49.76</v>
      </c>
      <c r="DA7" s="40">
        <v>49.18</v>
      </c>
      <c r="DB7" s="40">
        <v>52.48</v>
      </c>
      <c r="DC7" s="40">
        <v>77.2</v>
      </c>
      <c r="DD7" s="40">
        <v>24.52</v>
      </c>
      <c r="DE7" s="40">
        <v>26.88</v>
      </c>
      <c r="DF7" s="40">
        <v>29.05</v>
      </c>
      <c r="DG7" s="40">
        <v>31.14</v>
      </c>
      <c r="DH7" s="40">
        <v>33.33</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c r="T11" s="47" t="s">
        <v>23</v>
      </c>
      <c r="U11" s="48">
        <f>IF(T6="-",NA(),T6)</f>
        <v>107.42</v>
      </c>
      <c r="V11" s="48">
        <f>IF(U6="-",NA(),U6)</f>
        <v>106.78</v>
      </c>
      <c r="W11" s="48">
        <f>IF(V6="-",NA(),V6)</f>
        <v>109.82</v>
      </c>
      <c r="X11" s="48">
        <f>IF(W6="-",NA(),W6)</f>
        <v>107.07</v>
      </c>
      <c r="Y11" s="48">
        <f>IF(X6="-",NA(),X6)</f>
        <v>107.96</v>
      </c>
      <c r="AE11" s="47" t="s">
        <v>23</v>
      </c>
      <c r="AF11" s="48">
        <f>IF(AE6="-",NA(),AE6)</f>
        <v>0</v>
      </c>
      <c r="AG11" s="48">
        <f>IF(AF6="-",NA(),AF6)</f>
        <v>0</v>
      </c>
      <c r="AH11" s="48">
        <f>IF(AG6="-",NA(),AG6)</f>
        <v>0</v>
      </c>
      <c r="AI11" s="48">
        <f>IF(AH6="-",NA(),AH6)</f>
        <v>0</v>
      </c>
      <c r="AJ11" s="48">
        <f>IF(AI6="-",NA(),AI6)</f>
        <v>0</v>
      </c>
      <c r="AP11" s="47" t="s">
        <v>23</v>
      </c>
      <c r="AQ11" s="48">
        <f>IF(AP6="-",NA(),AP6)</f>
        <v>482.77</v>
      </c>
      <c r="AR11" s="48">
        <f>IF(AQ6="-",NA(),AQ6)</f>
        <v>373.72</v>
      </c>
      <c r="AS11" s="48">
        <f>IF(AR6="-",NA(),AR6)</f>
        <v>304.69</v>
      </c>
      <c r="AT11" s="48">
        <f>IF(AS6="-",NA(),AS6)</f>
        <v>216.08</v>
      </c>
      <c r="AU11" s="48">
        <f>IF(AT6="-",NA(),AT6)</f>
        <v>178.63</v>
      </c>
      <c r="BA11" s="47" t="s">
        <v>23</v>
      </c>
      <c r="BB11" s="48">
        <f>IF(BA6="-",NA(),BA6)</f>
        <v>2653.23</v>
      </c>
      <c r="BC11" s="48">
        <f>IF(BB6="-",NA(),BB6)</f>
        <v>2510.7199999999998</v>
      </c>
      <c r="BD11" s="48">
        <f>IF(BC6="-",NA(),BC6)</f>
        <v>2562.16</v>
      </c>
      <c r="BE11" s="48">
        <f>IF(BD6="-",NA(),BD6)</f>
        <v>2359.35</v>
      </c>
      <c r="BF11" s="48">
        <f>IF(BE6="-",NA(),BE6)</f>
        <v>1937.76</v>
      </c>
      <c r="BL11" s="47" t="s">
        <v>23</v>
      </c>
      <c r="BM11" s="48">
        <f>IF(BL6="-",NA(),BL6)</f>
        <v>69.61</v>
      </c>
      <c r="BN11" s="48">
        <f>IF(BM6="-",NA(),BM6)</f>
        <v>69.41</v>
      </c>
      <c r="BO11" s="48">
        <f>IF(BN6="-",NA(),BN6)</f>
        <v>66.09</v>
      </c>
      <c r="BP11" s="48">
        <f>IF(BO6="-",NA(),BO6)</f>
        <v>71.08</v>
      </c>
      <c r="BQ11" s="48">
        <f>IF(BP6="-",NA(),BP6)</f>
        <v>77.52</v>
      </c>
      <c r="BW11" s="47" t="s">
        <v>23</v>
      </c>
      <c r="BX11" s="48">
        <f>IF(BW6="-",NA(),BW6)</f>
        <v>38.32</v>
      </c>
      <c r="BY11" s="48">
        <f>IF(BX6="-",NA(),BX6)</f>
        <v>38.22</v>
      </c>
      <c r="BZ11" s="48">
        <f>IF(BY6="-",NA(),BY6)</f>
        <v>40.33</v>
      </c>
      <c r="CA11" s="48">
        <f>IF(BZ6="-",NA(),BZ6)</f>
        <v>36.9</v>
      </c>
      <c r="CB11" s="48">
        <f>IF(CA6="-",NA(),CA6)</f>
        <v>32.19</v>
      </c>
      <c r="CH11" s="47" t="s">
        <v>23</v>
      </c>
      <c r="CI11" s="48">
        <f>IF(CH6="-",NA(),CH6)</f>
        <v>70.36</v>
      </c>
      <c r="CJ11" s="48">
        <f>IF(CI6="-",NA(),CI6)</f>
        <v>71.680000000000007</v>
      </c>
      <c r="CK11" s="48">
        <f>IF(CJ6="-",NA(),CJ6)</f>
        <v>67.08</v>
      </c>
      <c r="CL11" s="48">
        <f>IF(CK6="-",NA(),CK6)</f>
        <v>71.48</v>
      </c>
      <c r="CM11" s="48">
        <f>IF(CL6="-",NA(),CL6)</f>
        <v>85.36</v>
      </c>
      <c r="CS11" s="47" t="s">
        <v>23</v>
      </c>
      <c r="CT11" s="48">
        <f>IF(CS6="-",NA(),CS6)</f>
        <v>52.15</v>
      </c>
      <c r="CU11" s="48">
        <f>IF(CT6="-",NA(),CT6)</f>
        <v>60.42</v>
      </c>
      <c r="CV11" s="48">
        <f>IF(CU6="-",NA(),CU6)</f>
        <v>80.150000000000006</v>
      </c>
      <c r="CW11" s="48">
        <f>IF(CV6="-",NA(),CV6)</f>
        <v>80.150000000000006</v>
      </c>
      <c r="CX11" s="48">
        <f>IF(CW6="-",NA(),CW6)</f>
        <v>80.150000000000006</v>
      </c>
      <c r="DD11" s="47" t="s">
        <v>23</v>
      </c>
      <c r="DE11" s="48">
        <f>IF(DD6="-",NA(),DD6)</f>
        <v>24.52</v>
      </c>
      <c r="DF11" s="48">
        <f>IF(DE6="-",NA(),DE6)</f>
        <v>26.88</v>
      </c>
      <c r="DG11" s="48">
        <f>IF(DF6="-",NA(),DF6)</f>
        <v>29.05</v>
      </c>
      <c r="DH11" s="48">
        <f>IF(DG6="-",NA(),DG6)</f>
        <v>31.14</v>
      </c>
      <c r="DI11" s="48">
        <f>IF(DH6="-",NA(),DH6)</f>
        <v>33.33</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CL8203</cp:lastModifiedBy>
  <cp:lastPrinted>2026-01-21T06:54:59Z</cp:lastPrinted>
  <dcterms:created xsi:type="dcterms:W3CDTF">2025-12-15T05:01:54Z</dcterms:created>
  <dcterms:modified xsi:type="dcterms:W3CDTF">2026-01-21T07:00:44Z</dcterms:modified>
  <cp:category/>
</cp:coreProperties>
</file>