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hm2059\Desktop\新しいフォルダー\"/>
    </mc:Choice>
  </mc:AlternateContent>
  <workbookProtection workbookAlgorithmName="SHA-512" workbookHashValue="dLZzC5g779ov2rwTJza5nKQXo4wYNZgY359OPx9hQeA5YqjJwl6aDm0rubcWTkfSvcUdeDiLZgeR0lvhLCa4Ng==" workbookSaltValue="nAXd6hEkPPAlUybmPpjLL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10" i="5" l="1"/>
  <c r="CB10" i="5"/>
  <c r="AJ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OY79" i="4"/>
  <c r="MW79" i="4"/>
  <c r="KO79" i="4"/>
  <c r="JN79" i="4"/>
  <c r="IM79" i="4"/>
  <c r="HL79" i="4"/>
  <c r="GK79" i="4"/>
  <c r="EC79" i="4"/>
  <c r="CA79" i="4"/>
  <c r="Y79" i="4"/>
  <c r="RH56" i="4"/>
  <c r="QN56" i="4"/>
  <c r="PT56" i="4"/>
  <c r="OZ56" i="4"/>
  <c r="OF56" i="4"/>
  <c r="MN56" i="4"/>
  <c r="LT56" i="4"/>
  <c r="KZ56" i="4"/>
  <c r="KF56" i="4"/>
  <c r="JL56" i="4"/>
  <c r="HT56" i="4"/>
  <c r="GZ56" i="4"/>
  <c r="GF56" i="4"/>
  <c r="FL56" i="4"/>
  <c r="ER56" i="4"/>
  <c r="CZ56" i="4"/>
  <c r="CF56" i="4"/>
  <c r="BL56" i="4"/>
  <c r="AR56" i="4"/>
  <c r="X56" i="4"/>
  <c r="QN55" i="4"/>
  <c r="OZ55" i="4"/>
  <c r="LT55" i="4"/>
  <c r="KZ55" i="4"/>
  <c r="KF55" i="4"/>
  <c r="GZ55" i="4"/>
  <c r="FL55" i="4"/>
  <c r="CZ55" i="4"/>
  <c r="AR55" i="4"/>
  <c r="X55" i="4"/>
  <c r="RH54" i="4"/>
  <c r="PT54" i="4"/>
  <c r="OF54" i="4"/>
  <c r="MN54" i="4"/>
  <c r="LT54" i="4"/>
  <c r="KZ54" i="4"/>
  <c r="KF54" i="4"/>
  <c r="JL54" i="4"/>
  <c r="HT54" i="4"/>
  <c r="GF54" i="4"/>
  <c r="ER54" i="4"/>
  <c r="CZ54" i="4"/>
  <c r="CF54" i="4"/>
  <c r="BL54" i="4"/>
  <c r="AR54" i="4"/>
  <c r="X54" i="4"/>
  <c r="RH33" i="4"/>
  <c r="PT33" i="4"/>
  <c r="OF33" i="4"/>
  <c r="LT33" i="4"/>
  <c r="KF33" i="4"/>
  <c r="HT33" i="4"/>
  <c r="GF33" i="4"/>
  <c r="ER33" i="4"/>
  <c r="CF33" i="4"/>
  <c r="AR33" i="4"/>
  <c r="RH32" i="4"/>
  <c r="QN32" i="4"/>
  <c r="PT32" i="4"/>
  <c r="OZ32" i="4"/>
  <c r="OF32" i="4"/>
  <c r="KZ32" i="4"/>
  <c r="HT32" i="4"/>
  <c r="GZ32" i="4"/>
  <c r="GF32" i="4"/>
  <c r="FL32" i="4"/>
  <c r="ER32" i="4"/>
  <c r="CZ32" i="4"/>
  <c r="CF32" i="4"/>
  <c r="X32" i="4"/>
  <c r="RH31" i="4"/>
  <c r="QN31" i="4"/>
  <c r="PT31" i="4"/>
  <c r="OZ31" i="4"/>
  <c r="OF31" i="4"/>
  <c r="MN31" i="4"/>
  <c r="KZ31" i="4"/>
  <c r="JL31" i="4"/>
  <c r="HT31" i="4"/>
  <c r="GZ31" i="4"/>
  <c r="GF31" i="4"/>
  <c r="FL31" i="4"/>
  <c r="ER31" i="4"/>
  <c r="CZ31" i="4"/>
  <c r="BL31" i="4"/>
  <c r="X31" i="4"/>
  <c r="LZ10" i="4"/>
  <c r="IT10" i="4"/>
  <c r="FN10" i="4"/>
  <c r="CH10" i="4"/>
  <c r="B10" i="4"/>
  <c r="PF8" i="4"/>
  <c r="LZ8" i="4"/>
  <c r="IT8" i="4"/>
  <c r="FN8" i="4"/>
  <c r="CH8" i="4"/>
  <c r="B8" i="4"/>
  <c r="B5" i="4"/>
  <c r="V10" i="5" l="1"/>
  <c r="BN10" i="5"/>
  <c r="DF10" i="5"/>
  <c r="AR31" i="4"/>
  <c r="CF31" i="4"/>
  <c r="KF31" i="4"/>
  <c r="LT31" i="4"/>
  <c r="AR32" i="4"/>
  <c r="KF32" i="4"/>
  <c r="LT32" i="4"/>
  <c r="X33" i="4"/>
  <c r="BL33" i="4"/>
  <c r="CZ33" i="4"/>
  <c r="FL33" i="4"/>
  <c r="GZ33" i="4"/>
  <c r="JL33" i="4"/>
  <c r="KZ33" i="4"/>
  <c r="MN33" i="4"/>
  <c r="OZ33" i="4"/>
  <c r="QN33" i="4"/>
  <c r="FL54" i="4"/>
  <c r="GZ54" i="4"/>
  <c r="OZ54" i="4"/>
  <c r="QN54" i="4"/>
  <c r="CF55" i="4"/>
  <c r="ER55" i="4"/>
  <c r="GF55" i="4"/>
  <c r="HT55" i="4"/>
  <c r="OF55" i="4"/>
  <c r="PT55" i="4"/>
  <c r="RH55" i="4"/>
  <c r="AZ79" i="4"/>
  <c r="DB79" i="4"/>
  <c r="NX79" i="4"/>
  <c r="PZ79" i="4"/>
  <c r="AF10" i="5"/>
  <c r="AT10" i="5"/>
  <c r="BX10" i="5"/>
  <c r="CL10" i="5"/>
  <c r="DP10" i="5"/>
  <c r="ED10" i="5"/>
  <c r="BD10" i="5"/>
  <c r="CV10" i="5"/>
  <c r="W11" i="5"/>
  <c r="AQ11" i="5"/>
  <c r="AU11" i="5"/>
  <c r="BO11" i="5"/>
  <c r="CI11" i="5"/>
  <c r="CM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<sst xmlns="http://schemas.openxmlformats.org/spreadsheetml/2006/main" count="262" uniqueCount="106">
  <si>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</si>
  <si>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</si>
  <si>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</si>
  <si>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</si>
  <si>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</si>
  <si>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</si>
  <si>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</si>
  <si>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</si>
  <si>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</si>
  <si>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</si>
  <si>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</si>
  <si>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</si>
  <si>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</si>
  <si>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</si>
  <si>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</si>
  <si>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</si>
  <si>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</si>
  <si>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</si>
  <si>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</si>
  <si>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</si>
  <si>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</si>
  <si>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</si>
  <si>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</si>
  <si>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</si>
  <si>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</si>
  <si>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</si>
  <si>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</si>
  <si>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</si>
  <si>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</si>
  <si>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</si>
  <si>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</si>
  <si>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</si>
  <si>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</si>
  <si>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</si>
  <si>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</si>
  <si>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</si>
  <si>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</si>
  <si>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</si>
  <si>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</si>
  <si>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</si>
  <si>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</si>
  <si>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</si>
  <si>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</si>
  <si>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</si>
  <si>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</si>
  <si>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</si>
  <si>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</si>
  <si>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</si>
  <si>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</si>
  <si>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</si>
  <si>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</si>
  <si>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</si>
  <si>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</si>
  <si>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</si>
  <si>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</si>
  <si>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</si>
  <si>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</si>
  <si>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</si>
  <si>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</si>
  <si>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</si>
  <si>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</si>
  <si>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</si>
  <si>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</si>
  <si>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</si>
  <si>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</si>
  <si>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</si>
  <si>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</si>
  <si>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</si>
  <si>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</si>
  <si>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</si>
  <si>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</si>
  <si>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</si>
  <si>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</si>
  <si>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</si>
  <si>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</si>
  <si>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</si>
  <si>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</si>
  <si>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</si>
  <si>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</si>
  <si>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</si>
  <si>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</si>
  <si>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</si>
  <si>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</si>
  <si>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</si>
  <si>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</si>
  <si>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</si>
  <si>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</si>
  <si>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052043</t>
  </si>
  <si>
    <t>46</t>
  </si>
  <si>
    <t>02</t>
  </si>
  <si>
    <t>0</t>
  </si>
  <si>
    <t>000</t>
  </si>
  <si>
    <t>秋田県　大館市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</si>
  <si>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</si>
  <si>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</si>
  <si>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</si>
  <si>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</si>
  <si>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</si>
  <si>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</si>
  <si>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</si>
  <si>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</si>
  <si>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</si>
  <si>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</si>
  <si>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は給水事業所の好調な業績により、給水収益が増加したため、概ね経営健全性は保たれていると判断されます。一方、第3系統の供用開始に伴い、維持管理費や減価償却費等が大幅に増加することから今後の経営はより一層厳しくなるため、事業内容を精査し、関係機関と連携を図りながら適切に対応するとともに、健全な経営に努めていきます。</t>
    <rPh sb="35" eb="36">
      <t>オオム</t>
    </rPh>
    <rPh sb="37" eb="39">
      <t>ケイエイ</t>
    </rPh>
    <rPh sb="39" eb="41">
      <t>ケンゼン</t>
    </rPh>
    <rPh sb="41" eb="42">
      <t>セイ</t>
    </rPh>
    <rPh sb="43" eb="44">
      <t>タモ</t>
    </rPh>
    <rPh sb="50" eb="52">
      <t>ハンダン</t>
    </rPh>
    <rPh sb="57" eb="59">
      <t>イッポウ</t>
    </rPh>
    <rPh sb="60" eb="61">
      <t>ダイ</t>
    </rPh>
    <rPh sb="62" eb="64">
      <t>ケイトウ</t>
    </rPh>
    <rPh sb="65" eb="67">
      <t>キョウヨウ</t>
    </rPh>
    <rPh sb="67" eb="69">
      <t>カイシ</t>
    </rPh>
    <rPh sb="70" eb="71">
      <t>トモナ</t>
    </rPh>
    <rPh sb="73" eb="75">
      <t>イジ</t>
    </rPh>
    <rPh sb="75" eb="78">
      <t>カンリヒ</t>
    </rPh>
    <rPh sb="79" eb="81">
      <t>ゲンカ</t>
    </rPh>
    <rPh sb="81" eb="83">
      <t>ショウキャク</t>
    </rPh>
    <rPh sb="83" eb="84">
      <t>ヒ</t>
    </rPh>
    <rPh sb="84" eb="85">
      <t>トウ</t>
    </rPh>
    <rPh sb="86" eb="88">
      <t>オオハバ</t>
    </rPh>
    <rPh sb="89" eb="91">
      <t>ゾウカ</t>
    </rPh>
    <rPh sb="97" eb="99">
      <t>コンゴ</t>
    </rPh>
    <rPh sb="100" eb="102">
      <t>ケイエイ</t>
    </rPh>
    <rPh sb="105" eb="107">
      <t>イッソウ</t>
    </rPh>
    <rPh sb="107" eb="108">
      <t>キビ</t>
    </rPh>
    <rPh sb="115" eb="117">
      <t>ジギョウ</t>
    </rPh>
    <rPh sb="117" eb="119">
      <t>ナイヨウ</t>
    </rPh>
    <rPh sb="120" eb="122">
      <t>セイサ</t>
    </rPh>
    <rPh sb="124" eb="126">
      <t>カンケイ</t>
    </rPh>
    <rPh sb="126" eb="128">
      <t>キカン</t>
    </rPh>
    <rPh sb="129" eb="131">
      <t>レンケイ</t>
    </rPh>
    <rPh sb="132" eb="133">
      <t>ハカ</t>
    </rPh>
    <rPh sb="137" eb="139">
      <t>テキセツ</t>
    </rPh>
    <rPh sb="140" eb="142">
      <t>タイオウ</t>
    </rPh>
    <rPh sb="149" eb="151">
      <t>ケンゼン</t>
    </rPh>
    <rPh sb="152" eb="154">
      <t>ケイエイ</t>
    </rPh>
    <rPh sb="155" eb="156">
      <t>ツト</t>
    </rPh>
    <phoneticPr fontId="5"/>
  </si>
  <si>
    <t>　①経常収支比率は投資整備による消費税及び地方消費税還付金等があり、経常収支比率は100％を超えており、費用を賄うことができていると考えられます。一方、④企業債残高対給水収益比率は類似団体平均を上回っており、企業債借入金に依存する体質となっています。これは、平成27年度から秋田県の大館工業団地造成事業に伴い、安定供給を図るため、工業用水道拡張事業(平成30年度終了)に着手したことによる企業債借入金によるもので、③流動比率のとおり100％を超えているため、債務に対する支払い能力は備えています。　　　　　　　　　　　　　　　　　　　⑤料金回収率は100％を超えており、給水収益で給水費用が賄われおります。　　　　　　　　　　　⑥給水原価は類似団体平均より大幅に下回っていることから、給水に係る費用が低く、効率的な経営が行われていると考えられます。　　　　　　　　　　　　　⑦施設利用率は、類似団体の平均を上回っています。これは、給水事業所の好調な業績により、使用水量が増加していることが、主な要因となっています。　　　　　　　　　　　　　　　　　　　　　　　　⑧契約率は、工業用水道拡張事業に伴い第3系統が供用開始したことにより、配水能力が増えたため、前年度と比較すると大幅に下がったものの、類似団体平均とほぼ同率となっています。　　　　　　　　　　　　　以上のことから「経営の健全性」は概ね保たれていると考えます。　</t>
    <rPh sb="2" eb="4">
      <t>ケイジョウ</t>
    </rPh>
    <rPh sb="4" eb="6">
      <t>シュウシ</t>
    </rPh>
    <rPh sb="6" eb="8">
      <t>ヒリツ</t>
    </rPh>
    <rPh sb="9" eb="11">
      <t>トウシ</t>
    </rPh>
    <rPh sb="11" eb="13">
      <t>セイビ</t>
    </rPh>
    <rPh sb="16" eb="18">
      <t>ショウヒ</t>
    </rPh>
    <rPh sb="18" eb="19">
      <t>ゼイ</t>
    </rPh>
    <rPh sb="19" eb="20">
      <t>オヨ</t>
    </rPh>
    <rPh sb="21" eb="23">
      <t>チホウ</t>
    </rPh>
    <rPh sb="23" eb="26">
      <t>ショウヒゼイ</t>
    </rPh>
    <rPh sb="26" eb="28">
      <t>カンプ</t>
    </rPh>
    <rPh sb="28" eb="29">
      <t>キン</t>
    </rPh>
    <rPh sb="29" eb="30">
      <t>トウ</t>
    </rPh>
    <rPh sb="52" eb="54">
      <t>ヒヨウ</t>
    </rPh>
    <rPh sb="55" eb="56">
      <t>マカナ</t>
    </rPh>
    <rPh sb="66" eb="67">
      <t>カンガ</t>
    </rPh>
    <rPh sb="73" eb="75">
      <t>イッポウ</t>
    </rPh>
    <rPh sb="77" eb="79">
      <t>キギョウ</t>
    </rPh>
    <rPh sb="79" eb="80">
      <t>サイ</t>
    </rPh>
    <rPh sb="80" eb="82">
      <t>ザンダカ</t>
    </rPh>
    <rPh sb="82" eb="83">
      <t>タイ</t>
    </rPh>
    <rPh sb="83" eb="85">
      <t>キュウスイ</t>
    </rPh>
    <rPh sb="85" eb="87">
      <t>シュウエキ</t>
    </rPh>
    <rPh sb="87" eb="89">
      <t>ヒリツ</t>
    </rPh>
    <rPh sb="90" eb="92">
      <t>ルイジ</t>
    </rPh>
    <rPh sb="92" eb="94">
      <t>ダンタイ</t>
    </rPh>
    <rPh sb="94" eb="96">
      <t>ヘイキン</t>
    </rPh>
    <rPh sb="97" eb="99">
      <t>ウワマワ</t>
    </rPh>
    <rPh sb="104" eb="106">
      <t>キギョウ</t>
    </rPh>
    <rPh sb="106" eb="107">
      <t>サイ</t>
    </rPh>
    <rPh sb="107" eb="109">
      <t>カリイレ</t>
    </rPh>
    <rPh sb="109" eb="110">
      <t>キン</t>
    </rPh>
    <rPh sb="111" eb="113">
      <t>イゾン</t>
    </rPh>
    <rPh sb="115" eb="117">
      <t>タイシツ</t>
    </rPh>
    <rPh sb="155" eb="157">
      <t>アンテイ</t>
    </rPh>
    <rPh sb="157" eb="159">
      <t>キョウキュウ</t>
    </rPh>
    <rPh sb="160" eb="161">
      <t>ハカ</t>
    </rPh>
    <rPh sb="175" eb="177">
      <t>ヘイセイ</t>
    </rPh>
    <rPh sb="179" eb="180">
      <t>ネン</t>
    </rPh>
    <rPh sb="180" eb="181">
      <t>ド</t>
    </rPh>
    <rPh sb="181" eb="183">
      <t>シュウリョウ</t>
    </rPh>
    <rPh sb="194" eb="196">
      <t>キギョウ</t>
    </rPh>
    <rPh sb="196" eb="197">
      <t>サイ</t>
    </rPh>
    <rPh sb="197" eb="199">
      <t>カリイレ</t>
    </rPh>
    <rPh sb="199" eb="200">
      <t>キン</t>
    </rPh>
    <rPh sb="208" eb="210">
      <t>リュウドウ</t>
    </rPh>
    <rPh sb="210" eb="212">
      <t>ヒリツ</t>
    </rPh>
    <rPh sb="221" eb="222">
      <t>コ</t>
    </rPh>
    <rPh sb="229" eb="231">
      <t>サイム</t>
    </rPh>
    <rPh sb="232" eb="233">
      <t>タイ</t>
    </rPh>
    <rPh sb="235" eb="237">
      <t>シハラ</t>
    </rPh>
    <rPh sb="238" eb="240">
      <t>ノウリョク</t>
    </rPh>
    <rPh sb="241" eb="242">
      <t>ソナ</t>
    </rPh>
    <rPh sb="268" eb="270">
      <t>リョウキン</t>
    </rPh>
    <rPh sb="270" eb="272">
      <t>カイシュウ</t>
    </rPh>
    <rPh sb="272" eb="273">
      <t>リツ</t>
    </rPh>
    <rPh sb="285" eb="287">
      <t>キュウスイ</t>
    </rPh>
    <rPh sb="287" eb="289">
      <t>シュウエキ</t>
    </rPh>
    <rPh sb="290" eb="292">
      <t>キュウスイ</t>
    </rPh>
    <rPh sb="292" eb="294">
      <t>ヒヨウ</t>
    </rPh>
    <rPh sb="295" eb="296">
      <t>マカナ</t>
    </rPh>
    <rPh sb="315" eb="317">
      <t>キュウスイ</t>
    </rPh>
    <rPh sb="317" eb="319">
      <t>ゲンカ</t>
    </rPh>
    <rPh sb="320" eb="322">
      <t>ルイジ</t>
    </rPh>
    <rPh sb="322" eb="324">
      <t>ダンタイ</t>
    </rPh>
    <rPh sb="324" eb="326">
      <t>ヘイキン</t>
    </rPh>
    <rPh sb="328" eb="330">
      <t>オオハバ</t>
    </rPh>
    <rPh sb="331" eb="333">
      <t>シタマワ</t>
    </rPh>
    <rPh sb="342" eb="344">
      <t>キュウスイ</t>
    </rPh>
    <rPh sb="345" eb="346">
      <t>カカ</t>
    </rPh>
    <rPh sb="347" eb="349">
      <t>ヒヨウ</t>
    </rPh>
    <rPh sb="350" eb="351">
      <t>ヒク</t>
    </rPh>
    <rPh sb="353" eb="356">
      <t>コウリツテキ</t>
    </rPh>
    <rPh sb="357" eb="359">
      <t>ケイエイ</t>
    </rPh>
    <rPh sb="360" eb="361">
      <t>オコナ</t>
    </rPh>
    <rPh sb="367" eb="368">
      <t>カンガ</t>
    </rPh>
    <rPh sb="388" eb="390">
      <t>シセツ</t>
    </rPh>
    <rPh sb="390" eb="392">
      <t>リヨウ</t>
    </rPh>
    <rPh sb="392" eb="393">
      <t>リツ</t>
    </rPh>
    <rPh sb="395" eb="397">
      <t>ルイジ</t>
    </rPh>
    <rPh sb="397" eb="399">
      <t>ダンタイ</t>
    </rPh>
    <rPh sb="400" eb="402">
      <t>ヘイキン</t>
    </rPh>
    <rPh sb="403" eb="405">
      <t>ウワマワ</t>
    </rPh>
    <rPh sb="415" eb="417">
      <t>キュウスイ</t>
    </rPh>
    <rPh sb="417" eb="419">
      <t>ジギョウ</t>
    </rPh>
    <rPh sb="419" eb="420">
      <t>ショ</t>
    </rPh>
    <rPh sb="421" eb="423">
      <t>コウチョウ</t>
    </rPh>
    <rPh sb="424" eb="426">
      <t>ギョウセキ</t>
    </rPh>
    <rPh sb="430" eb="432">
      <t>シヨウ</t>
    </rPh>
    <rPh sb="432" eb="434">
      <t>スイリョウ</t>
    </rPh>
    <rPh sb="435" eb="437">
      <t>ゾウカ</t>
    </rPh>
    <rPh sb="445" eb="446">
      <t>オモ</t>
    </rPh>
    <rPh sb="447" eb="449">
      <t>ヨウイン</t>
    </rPh>
    <rPh sb="482" eb="485">
      <t>ケイヤクリツ</t>
    </rPh>
    <rPh sb="497" eb="498">
      <t>トモナ</t>
    </rPh>
    <rPh sb="499" eb="500">
      <t>ダイ</t>
    </rPh>
    <rPh sb="501" eb="503">
      <t>ケイトウ</t>
    </rPh>
    <rPh sb="504" eb="506">
      <t>キョウヨウ</t>
    </rPh>
    <rPh sb="506" eb="508">
      <t>カイシ</t>
    </rPh>
    <rPh sb="516" eb="518">
      <t>ハイスイ</t>
    </rPh>
    <rPh sb="518" eb="520">
      <t>ノウリョク</t>
    </rPh>
    <rPh sb="521" eb="522">
      <t>ゾウ</t>
    </rPh>
    <rPh sb="527" eb="530">
      <t>ゼンネンド</t>
    </rPh>
    <rPh sb="531" eb="533">
      <t>ヒカク</t>
    </rPh>
    <rPh sb="536" eb="538">
      <t>オオハバ</t>
    </rPh>
    <rPh sb="539" eb="540">
      <t>サ</t>
    </rPh>
    <rPh sb="547" eb="549">
      <t>ルイジ</t>
    </rPh>
    <rPh sb="556" eb="558">
      <t>ドウリツ</t>
    </rPh>
    <phoneticPr fontId="5"/>
  </si>
  <si>
    <t>　当市の工業用水道の給水開始が平成3年11月となっているため、管路の耐用年数を超えてないことから現時点では老朽化はありません。しかし、将来的に更新等が必要となる事からアセットマネジメントの策定及び投資財政計画等を考慮し、計画的かつ効率的な更新に取り組む必要があると考えます。</t>
    <rPh sb="2" eb="4">
      <t>ケイジョウ</t>
    </rPh>
    <rPh sb="4" eb="6">
      <t>シュウシ</t>
    </rPh>
    <rPh sb="6" eb="8">
      <t>ヒリツ</t>
    </rPh>
    <rPh sb="9" eb="11">
      <t>トウシ</t>
    </rPh>
    <rPh sb="11" eb="13">
      <t>セイビ</t>
    </rPh>
    <rPh sb="16" eb="18">
      <t>ショウヒ</t>
    </rPh>
    <rPh sb="18" eb="19">
      <t>ゼイ</t>
    </rPh>
    <rPh sb="19" eb="20">
      <t>オヨ</t>
    </rPh>
    <rPh sb="21" eb="23">
      <t>チホウ</t>
    </rPh>
    <rPh sb="23" eb="26">
      <t>ショウヒゼイ</t>
    </rPh>
    <rPh sb="26" eb="28">
      <t>カンプ</t>
    </rPh>
    <rPh sb="28" eb="29">
      <t>キン</t>
    </rPh>
    <rPh sb="29" eb="30">
      <t>トウ</t>
    </rPh>
    <rPh sb="52" eb="54">
      <t>ヒヨウ</t>
    </rPh>
    <rPh sb="55" eb="56">
      <t>マカナ</t>
    </rPh>
    <rPh sb="66" eb="67">
      <t>カンガ</t>
    </rPh>
    <rPh sb="73" eb="75">
      <t>イッポウ</t>
    </rPh>
    <rPh sb="77" eb="79">
      <t>キギョウ</t>
    </rPh>
    <rPh sb="79" eb="80">
      <t>サイ</t>
    </rPh>
    <rPh sb="80" eb="82">
      <t>ザンダカ</t>
    </rPh>
    <rPh sb="82" eb="83">
      <t>タイ</t>
    </rPh>
    <rPh sb="94" eb="96">
      <t>サクテイ</t>
    </rPh>
    <rPh sb="96" eb="97">
      <t>オヨ</t>
    </rPh>
    <rPh sb="98" eb="100">
      <t>キュウスイ</t>
    </rPh>
    <rPh sb="100" eb="102">
      <t>シュウエキ</t>
    </rPh>
    <rPh sb="102" eb="104">
      <t>ヒリツ</t>
    </rPh>
    <rPh sb="105" eb="107">
      <t>ルイジ</t>
    </rPh>
    <rPh sb="107" eb="109">
      <t>ダンタイ</t>
    </rPh>
    <rPh sb="109" eb="111">
      <t>ヘイキン</t>
    </rPh>
    <rPh sb="112" eb="114">
      <t>ウワマワ</t>
    </rPh>
    <rPh sb="119" eb="121">
      <t>キギョウ</t>
    </rPh>
    <rPh sb="121" eb="122">
      <t>サイ</t>
    </rPh>
    <rPh sb="122" eb="124">
      <t>カリイレ</t>
    </rPh>
    <rPh sb="124" eb="125">
      <t>キン</t>
    </rPh>
    <rPh sb="126" eb="128">
      <t>イゾン</t>
    </rPh>
    <rPh sb="130" eb="132">
      <t>タイシツアンテイキョウキュウハカヘイセイネンドシュウリョウキギョウサイカリイレキンリュウドウヒリツコサイムタイシハラノウリョクソナリョウキンカイシュウリツキュウスイシュウエキキュウスイヒヨウマカナキュウスイゲンカルイジダンタイヘイキンオオハバシタマワキュウスイカカヒヨウヒクコウリツテキケイエイオコナカンガシセツリヨウリツルイジダンタイヘイキンウワマワキュウスイジギョウショコウチョウギョウセキシヨウスイリョウゾウカオモヨウインケイヤクリツトモナダイケイトウキョウヨウカイシハイスイノウリョクゾウゼンネンドヒカクオオハバサルイジドウ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</si>
</sst>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36.630000000000003</c:v>
                </c:pt>
                <c:pt idx="1">
                  <c:v>39.049999999999997</c:v>
                </c:pt>
                <c:pt idx="2">
                  <c:v>41.54</c:v>
                </c:pt>
                <c:pt idx="3">
                  <c:v>43.7</c:v>
                </c:pt>
                <c:pt idx="4">
                  <c:v>20.37</c:v>
                </c:pt>
              </c:numCache>
            </c:numRef>
          </c:val>
          <c:extLst>
            <c:ext xmlns:c16="http://schemas.microsoft.com/office/drawing/2014/chart" uri="{C3380CC4-5D6E-409C-BE32-E72D297353CC}">
              <c16:uniqueId val="{00000000-6224-42BA-B10B-4D4B48B614F8}"/>
            </c:ext>
          </c:extLst>
        </c:ser>
        <c:dLbls>
          <c:showLegendKey val="0"/>
          <c:showVal val="0"/>
          <c:showCatName val="0"/>
          <c:showSerName val="0"/>
          <c:showPercent val="0"/>
          <c:showBubbleSize val="0"/>
        </c:dLbls>
        <c:gapWidth val="150"/>
        <c:axId val="420206040"/>
        <c:axId val="42021035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6224-42BA-B10B-4D4B48B614F8}"/>
            </c:ext>
          </c:extLst>
        </c:ser>
        <c:dLbls>
          <c:showLegendKey val="0"/>
          <c:showVal val="0"/>
          <c:showCatName val="0"/>
          <c:showSerName val="0"/>
          <c:showPercent val="0"/>
          <c:showBubbleSize val="0"/>
        </c:dLbls>
        <c:marker val="1"/>
        <c:smooth val="0"/>
        <c:axId val="420206040"/>
        <c:axId val="420210352"/>
      </c:lineChart>
      <c:dateAx>
        <c:axId val="420206040"/>
        <c:scaling>
          <c:orientation val="minMax"/>
        </c:scaling>
        <c:delete val="1"/>
        <c:axPos val="b"/>
        <c:numFmt formatCode="ge" sourceLinked="1"/>
        <c:majorTickMark val="none"/>
        <c:minorTickMark val="none"/>
        <c:tickLblPos val="none"/>
        <c:crossAx val="420210352"/>
        <c:crosses val="autoZero"/>
        <c:auto val="1"/>
        <c:lblOffset val="100"/>
        <c:baseTimeUnit val="years"/>
      </c:dateAx>
      <c:valAx>
        <c:axId val="4202103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060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A-48B4-9872-B2C89F1DB92A}"/>
            </c:ext>
          </c:extLst>
        </c:ser>
        <c:dLbls>
          <c:showLegendKey val="0"/>
          <c:showVal val="0"/>
          <c:showCatName val="0"/>
          <c:showSerName val="0"/>
          <c:showPercent val="0"/>
          <c:showBubbleSize val="0"/>
        </c:dLbls>
        <c:gapWidth val="150"/>
        <c:axId val="420214664"/>
        <c:axId val="42021662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3A9A-48B4-9872-B2C89F1DB92A}"/>
            </c:ext>
          </c:extLst>
        </c:ser>
        <c:dLbls>
          <c:showLegendKey val="0"/>
          <c:showVal val="0"/>
          <c:showCatName val="0"/>
          <c:showSerName val="0"/>
          <c:showPercent val="0"/>
          <c:showBubbleSize val="0"/>
        </c:dLbls>
        <c:marker val="1"/>
        <c:smooth val="0"/>
        <c:axId val="420214664"/>
        <c:axId val="420216624"/>
      </c:lineChart>
      <c:dateAx>
        <c:axId val="420214664"/>
        <c:scaling>
          <c:orientation val="minMax"/>
        </c:scaling>
        <c:delete val="1"/>
        <c:axPos val="b"/>
        <c:numFmt formatCode="ge" sourceLinked="1"/>
        <c:majorTickMark val="none"/>
        <c:minorTickMark val="none"/>
        <c:tickLblPos val="none"/>
        <c:crossAx val="420216624"/>
        <c:crosses val="autoZero"/>
        <c:auto val="1"/>
        <c:lblOffset val="100"/>
        <c:baseTimeUnit val="years"/>
      </c:dateAx>
      <c:valAx>
        <c:axId val="4202166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46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108.61</c:v>
                </c:pt>
                <c:pt idx="1">
                  <c:v>111.1</c:v>
                </c:pt>
                <c:pt idx="2">
                  <c:v>112.03</c:v>
                </c:pt>
                <c:pt idx="3">
                  <c:v>112.51</c:v>
                </c:pt>
                <c:pt idx="4">
                  <c:v>108</c:v>
                </c:pt>
              </c:numCache>
            </c:numRef>
          </c:val>
          <c:extLst>
            <c:ext xmlns:c16="http://schemas.microsoft.com/office/drawing/2014/chart" uri="{C3380CC4-5D6E-409C-BE32-E72D297353CC}">
              <c16:uniqueId val="{00000000-CE62-4BD2-8BAC-959B079AA2FA}"/>
            </c:ext>
          </c:extLst>
        </c:ser>
        <c:dLbls>
          <c:showLegendKey val="0"/>
          <c:showVal val="0"/>
          <c:showCatName val="0"/>
          <c:showSerName val="0"/>
          <c:showPercent val="0"/>
          <c:showBubbleSize val="0"/>
        </c:dLbls>
        <c:gapWidth val="150"/>
        <c:axId val="422488088"/>
        <c:axId val="42249083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CE62-4BD2-8BAC-959B079AA2FA}"/>
            </c:ext>
          </c:extLst>
        </c:ser>
        <c:dLbls>
          <c:showLegendKey val="0"/>
          <c:showVal val="0"/>
          <c:showCatName val="0"/>
          <c:showSerName val="0"/>
          <c:showPercent val="0"/>
          <c:showBubbleSize val="0"/>
        </c:dLbls>
        <c:marker val="1"/>
        <c:smooth val="0"/>
        <c:axId val="422488088"/>
        <c:axId val="422490832"/>
      </c:lineChart>
      <c:dateAx>
        <c:axId val="422488088"/>
        <c:scaling>
          <c:orientation val="minMax"/>
        </c:scaling>
        <c:delete val="1"/>
        <c:axPos val="b"/>
        <c:numFmt formatCode="ge" sourceLinked="1"/>
        <c:majorTickMark val="none"/>
        <c:minorTickMark val="none"/>
        <c:tickLblPos val="none"/>
        <c:crossAx val="422490832"/>
        <c:crosses val="autoZero"/>
        <c:auto val="1"/>
        <c:lblOffset val="100"/>
        <c:baseTimeUnit val="years"/>
      </c:dateAx>
      <c:valAx>
        <c:axId val="4224908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2488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2D-455F-B784-A45C9512A36D}"/>
            </c:ext>
          </c:extLst>
        </c:ser>
        <c:dLbls>
          <c:showLegendKey val="0"/>
          <c:showVal val="0"/>
          <c:showCatName val="0"/>
          <c:showSerName val="0"/>
          <c:showPercent val="0"/>
          <c:showBubbleSize val="0"/>
        </c:dLbls>
        <c:gapWidth val="150"/>
        <c:axId val="420213096"/>
        <c:axId val="42020368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2C2D-455F-B784-A45C9512A36D}"/>
            </c:ext>
          </c:extLst>
        </c:ser>
        <c:dLbls>
          <c:showLegendKey val="0"/>
          <c:showVal val="0"/>
          <c:showCatName val="0"/>
          <c:showSerName val="0"/>
          <c:showPercent val="0"/>
          <c:showBubbleSize val="0"/>
        </c:dLbls>
        <c:marker val="1"/>
        <c:smooth val="0"/>
        <c:axId val="420213096"/>
        <c:axId val="420203688"/>
      </c:lineChart>
      <c:dateAx>
        <c:axId val="420213096"/>
        <c:scaling>
          <c:orientation val="minMax"/>
        </c:scaling>
        <c:delete val="1"/>
        <c:axPos val="b"/>
        <c:numFmt formatCode="ge" sourceLinked="1"/>
        <c:majorTickMark val="none"/>
        <c:minorTickMark val="none"/>
        <c:tickLblPos val="none"/>
        <c:crossAx val="420203688"/>
        <c:crosses val="autoZero"/>
        <c:auto val="1"/>
        <c:lblOffset val="100"/>
        <c:baseTimeUnit val="years"/>
      </c:dateAx>
      <c:valAx>
        <c:axId val="4202036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3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76-482F-8003-7C1AE5B84A7D}"/>
            </c:ext>
          </c:extLst>
        </c:ser>
        <c:dLbls>
          <c:showLegendKey val="0"/>
          <c:showVal val="0"/>
          <c:showCatName val="0"/>
          <c:showSerName val="0"/>
          <c:showPercent val="0"/>
          <c:showBubbleSize val="0"/>
        </c:dLbls>
        <c:gapWidth val="150"/>
        <c:axId val="420210744"/>
        <c:axId val="42021113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6176-482F-8003-7C1AE5B84A7D}"/>
            </c:ext>
          </c:extLst>
        </c:ser>
        <c:dLbls>
          <c:showLegendKey val="0"/>
          <c:showVal val="0"/>
          <c:showCatName val="0"/>
          <c:showSerName val="0"/>
          <c:showPercent val="0"/>
          <c:showBubbleSize val="0"/>
        </c:dLbls>
        <c:marker val="1"/>
        <c:smooth val="0"/>
        <c:axId val="420210744"/>
        <c:axId val="420211136"/>
      </c:lineChart>
      <c:dateAx>
        <c:axId val="420210744"/>
        <c:scaling>
          <c:orientation val="minMax"/>
        </c:scaling>
        <c:delete val="1"/>
        <c:axPos val="b"/>
        <c:numFmt formatCode="ge" sourceLinked="1"/>
        <c:majorTickMark val="none"/>
        <c:minorTickMark val="none"/>
        <c:tickLblPos val="none"/>
        <c:crossAx val="420211136"/>
        <c:crosses val="autoZero"/>
        <c:auto val="1"/>
        <c:lblOffset val="100"/>
        <c:baseTimeUnit val="years"/>
      </c:dateAx>
      <c:valAx>
        <c:axId val="420211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0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242.96</c:v>
                </c:pt>
                <c:pt idx="1">
                  <c:v>168.62</c:v>
                </c:pt>
                <c:pt idx="2">
                  <c:v>121.94</c:v>
                </c:pt>
                <c:pt idx="3">
                  <c:v>127.57</c:v>
                </c:pt>
                <c:pt idx="4">
                  <c:v>422.77</c:v>
                </c:pt>
              </c:numCache>
            </c:numRef>
          </c:val>
          <c:extLst>
            <c:ext xmlns:c16="http://schemas.microsoft.com/office/drawing/2014/chart" uri="{C3380CC4-5D6E-409C-BE32-E72D297353CC}">
              <c16:uniqueId val="{00000000-01EB-4350-BACA-AE4919D20FE9}"/>
            </c:ext>
          </c:extLst>
        </c:ser>
        <c:dLbls>
          <c:showLegendKey val="0"/>
          <c:showVal val="0"/>
          <c:showCatName val="0"/>
          <c:showSerName val="0"/>
          <c:showPercent val="0"/>
          <c:showBubbleSize val="0"/>
        </c:dLbls>
        <c:gapWidth val="150"/>
        <c:axId val="420204080"/>
        <c:axId val="42020525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01EB-4350-BACA-AE4919D20FE9}"/>
            </c:ext>
          </c:extLst>
        </c:ser>
        <c:dLbls>
          <c:showLegendKey val="0"/>
          <c:showVal val="0"/>
          <c:showCatName val="0"/>
          <c:showSerName val="0"/>
          <c:showPercent val="0"/>
          <c:showBubbleSize val="0"/>
        </c:dLbls>
        <c:marker val="1"/>
        <c:smooth val="0"/>
        <c:axId val="420204080"/>
        <c:axId val="420205256"/>
      </c:lineChart>
      <c:dateAx>
        <c:axId val="420204080"/>
        <c:scaling>
          <c:orientation val="minMax"/>
        </c:scaling>
        <c:delete val="1"/>
        <c:axPos val="b"/>
        <c:numFmt formatCode="ge" sourceLinked="1"/>
        <c:majorTickMark val="none"/>
        <c:minorTickMark val="none"/>
        <c:tickLblPos val="none"/>
        <c:crossAx val="420205256"/>
        <c:crosses val="autoZero"/>
        <c:auto val="1"/>
        <c:lblOffset val="100"/>
        <c:baseTimeUnit val="years"/>
      </c:dateAx>
      <c:valAx>
        <c:axId val="420205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040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756.25</c:v>
                </c:pt>
                <c:pt idx="1">
                  <c:v>733.26</c:v>
                </c:pt>
                <c:pt idx="2">
                  <c:v>1595.97</c:v>
                </c:pt>
                <c:pt idx="3">
                  <c:v>2260.3000000000002</c:v>
                </c:pt>
                <c:pt idx="4">
                  <c:v>2890.92</c:v>
                </c:pt>
              </c:numCache>
            </c:numRef>
          </c:val>
          <c:extLst>
            <c:ext xmlns:c16="http://schemas.microsoft.com/office/drawing/2014/chart" uri="{C3380CC4-5D6E-409C-BE32-E72D297353CC}">
              <c16:uniqueId val="{00000000-13C0-482E-AF44-860BDC8A73F7}"/>
            </c:ext>
          </c:extLst>
        </c:ser>
        <c:dLbls>
          <c:showLegendKey val="0"/>
          <c:showVal val="0"/>
          <c:showCatName val="0"/>
          <c:showSerName val="0"/>
          <c:showPercent val="0"/>
          <c:showBubbleSize val="0"/>
        </c:dLbls>
        <c:gapWidth val="150"/>
        <c:axId val="420212704"/>
        <c:axId val="42020212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13C0-482E-AF44-860BDC8A73F7}"/>
            </c:ext>
          </c:extLst>
        </c:ser>
        <c:dLbls>
          <c:showLegendKey val="0"/>
          <c:showVal val="0"/>
          <c:showCatName val="0"/>
          <c:showSerName val="0"/>
          <c:showPercent val="0"/>
          <c:showBubbleSize val="0"/>
        </c:dLbls>
        <c:marker val="1"/>
        <c:smooth val="0"/>
        <c:axId val="420212704"/>
        <c:axId val="420202120"/>
      </c:lineChart>
      <c:dateAx>
        <c:axId val="420212704"/>
        <c:scaling>
          <c:orientation val="minMax"/>
        </c:scaling>
        <c:delete val="1"/>
        <c:axPos val="b"/>
        <c:numFmt formatCode="ge" sourceLinked="1"/>
        <c:majorTickMark val="none"/>
        <c:minorTickMark val="none"/>
        <c:tickLblPos val="none"/>
        <c:crossAx val="420202120"/>
        <c:crosses val="autoZero"/>
        <c:auto val="1"/>
        <c:lblOffset val="100"/>
        <c:baseTimeUnit val="years"/>
      </c:dateAx>
      <c:valAx>
        <c:axId val="420202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2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90.98</c:v>
                </c:pt>
                <c:pt idx="1">
                  <c:v>105.94</c:v>
                </c:pt>
                <c:pt idx="2">
                  <c:v>112.63</c:v>
                </c:pt>
                <c:pt idx="3">
                  <c:v>113.09</c:v>
                </c:pt>
                <c:pt idx="4">
                  <c:v>108.19</c:v>
                </c:pt>
              </c:numCache>
            </c:numRef>
          </c:val>
          <c:extLst>
            <c:ext xmlns:c16="http://schemas.microsoft.com/office/drawing/2014/chart" uri="{C3380CC4-5D6E-409C-BE32-E72D297353CC}">
              <c16:uniqueId val="{00000000-1FA7-42CC-ADD4-E9D32F6FCC1A}"/>
            </c:ext>
          </c:extLst>
        </c:ser>
        <c:dLbls>
          <c:showLegendKey val="0"/>
          <c:showVal val="0"/>
          <c:showCatName val="0"/>
          <c:showSerName val="0"/>
          <c:showPercent val="0"/>
          <c:showBubbleSize val="0"/>
        </c:dLbls>
        <c:gapWidth val="150"/>
        <c:axId val="420213880"/>
        <c:axId val="42020172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1FA7-42CC-ADD4-E9D32F6FCC1A}"/>
            </c:ext>
          </c:extLst>
        </c:ser>
        <c:dLbls>
          <c:showLegendKey val="0"/>
          <c:showVal val="0"/>
          <c:showCatName val="0"/>
          <c:showSerName val="0"/>
          <c:showPercent val="0"/>
          <c:showBubbleSize val="0"/>
        </c:dLbls>
        <c:marker val="1"/>
        <c:smooth val="0"/>
        <c:axId val="420213880"/>
        <c:axId val="420201728"/>
      </c:lineChart>
      <c:dateAx>
        <c:axId val="420213880"/>
        <c:scaling>
          <c:orientation val="minMax"/>
        </c:scaling>
        <c:delete val="1"/>
        <c:axPos val="b"/>
        <c:numFmt formatCode="ge" sourceLinked="1"/>
        <c:majorTickMark val="none"/>
        <c:minorTickMark val="none"/>
        <c:tickLblPos val="none"/>
        <c:crossAx val="420201728"/>
        <c:crosses val="autoZero"/>
        <c:auto val="1"/>
        <c:lblOffset val="100"/>
        <c:baseTimeUnit val="years"/>
      </c:dateAx>
      <c:valAx>
        <c:axId val="4202017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3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30.99</c:v>
                </c:pt>
                <c:pt idx="1">
                  <c:v>26.08</c:v>
                </c:pt>
                <c:pt idx="2">
                  <c:v>24.05</c:v>
                </c:pt>
                <c:pt idx="3">
                  <c:v>23.88</c:v>
                </c:pt>
                <c:pt idx="4">
                  <c:v>24.81</c:v>
                </c:pt>
              </c:numCache>
            </c:numRef>
          </c:val>
          <c:extLst>
            <c:ext xmlns:c16="http://schemas.microsoft.com/office/drawing/2014/chart" uri="{C3380CC4-5D6E-409C-BE32-E72D297353CC}">
              <c16:uniqueId val="{00000000-EAF4-41BD-BA22-7BC8A336269E}"/>
            </c:ext>
          </c:extLst>
        </c:ser>
        <c:dLbls>
          <c:showLegendKey val="0"/>
          <c:showVal val="0"/>
          <c:showCatName val="0"/>
          <c:showSerName val="0"/>
          <c:showPercent val="0"/>
          <c:showBubbleSize val="0"/>
        </c:dLbls>
        <c:gapWidth val="150"/>
        <c:axId val="420206432"/>
        <c:axId val="42020682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EAF4-41BD-BA22-7BC8A336269E}"/>
            </c:ext>
          </c:extLst>
        </c:ser>
        <c:dLbls>
          <c:showLegendKey val="0"/>
          <c:showVal val="0"/>
          <c:showCatName val="0"/>
          <c:showSerName val="0"/>
          <c:showPercent val="0"/>
          <c:showBubbleSize val="0"/>
        </c:dLbls>
        <c:marker val="1"/>
        <c:smooth val="0"/>
        <c:axId val="420206432"/>
        <c:axId val="420206824"/>
      </c:lineChart>
      <c:dateAx>
        <c:axId val="420206432"/>
        <c:scaling>
          <c:orientation val="minMax"/>
        </c:scaling>
        <c:delete val="1"/>
        <c:axPos val="b"/>
        <c:numFmt formatCode="ge" sourceLinked="1"/>
        <c:majorTickMark val="none"/>
        <c:minorTickMark val="none"/>
        <c:tickLblPos val="none"/>
        <c:crossAx val="420206824"/>
        <c:crosses val="autoZero"/>
        <c:auto val="1"/>
        <c:lblOffset val="100"/>
        <c:baseTimeUnit val="years"/>
      </c:dateAx>
      <c:valAx>
        <c:axId val="4202068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064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72.430000000000007</c:v>
                </c:pt>
                <c:pt idx="1">
                  <c:v>80.23</c:v>
                </c:pt>
                <c:pt idx="2">
                  <c:v>86.55</c:v>
                </c:pt>
                <c:pt idx="3">
                  <c:v>86.68</c:v>
                </c:pt>
                <c:pt idx="4">
                  <c:v>64.819999999999993</c:v>
                </c:pt>
              </c:numCache>
            </c:numRef>
          </c:val>
          <c:extLst>
            <c:ext xmlns:c16="http://schemas.microsoft.com/office/drawing/2014/chart" uri="{C3380CC4-5D6E-409C-BE32-E72D297353CC}">
              <c16:uniqueId val="{00000000-4666-4F32-A45A-0DA7CF5C5D30}"/>
            </c:ext>
          </c:extLst>
        </c:ser>
        <c:dLbls>
          <c:showLegendKey val="0"/>
          <c:showVal val="0"/>
          <c:showCatName val="0"/>
          <c:showSerName val="0"/>
          <c:showPercent val="0"/>
          <c:showBubbleSize val="0"/>
        </c:dLbls>
        <c:gapWidth val="150"/>
        <c:axId val="420217016"/>
        <c:axId val="42021740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4666-4F32-A45A-0DA7CF5C5D30}"/>
            </c:ext>
          </c:extLst>
        </c:ser>
        <c:dLbls>
          <c:showLegendKey val="0"/>
          <c:showVal val="0"/>
          <c:showCatName val="0"/>
          <c:showSerName val="0"/>
          <c:showPercent val="0"/>
          <c:showBubbleSize val="0"/>
        </c:dLbls>
        <c:marker val="1"/>
        <c:smooth val="0"/>
        <c:axId val="420217016"/>
        <c:axId val="420217408"/>
      </c:lineChart>
      <c:dateAx>
        <c:axId val="420217016"/>
        <c:scaling>
          <c:orientation val="minMax"/>
        </c:scaling>
        <c:delete val="1"/>
        <c:axPos val="b"/>
        <c:numFmt formatCode="ge" sourceLinked="1"/>
        <c:majorTickMark val="none"/>
        <c:minorTickMark val="none"/>
        <c:tickLblPos val="none"/>
        <c:crossAx val="420217408"/>
        <c:crosses val="autoZero"/>
        <c:auto val="1"/>
        <c:lblOffset val="100"/>
        <c:baseTimeUnit val="years"/>
      </c:dateAx>
      <c:valAx>
        <c:axId val="4202174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7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65.38</c:v>
                </c:pt>
                <c:pt idx="1">
                  <c:v>67.64</c:v>
                </c:pt>
                <c:pt idx="2">
                  <c:v>68.209999999999994</c:v>
                </c:pt>
                <c:pt idx="3">
                  <c:v>70.45</c:v>
                </c:pt>
                <c:pt idx="4">
                  <c:v>52.15</c:v>
                </c:pt>
              </c:numCache>
            </c:numRef>
          </c:val>
          <c:extLst>
            <c:ext xmlns:c16="http://schemas.microsoft.com/office/drawing/2014/chart" uri="{C3380CC4-5D6E-409C-BE32-E72D297353CC}">
              <c16:uniqueId val="{00000000-C59C-4ADA-85B5-2116B3AF1F27}"/>
            </c:ext>
          </c:extLst>
        </c:ser>
        <c:dLbls>
          <c:showLegendKey val="0"/>
          <c:showVal val="0"/>
          <c:showCatName val="0"/>
          <c:showSerName val="0"/>
          <c:showPercent val="0"/>
          <c:showBubbleSize val="0"/>
        </c:dLbls>
        <c:gapWidth val="150"/>
        <c:axId val="420215056"/>
        <c:axId val="4202162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C59C-4ADA-85B5-2116B3AF1F27}"/>
            </c:ext>
          </c:extLst>
        </c:ser>
        <c:dLbls>
          <c:showLegendKey val="0"/>
          <c:showVal val="0"/>
          <c:showCatName val="0"/>
          <c:showSerName val="0"/>
          <c:showPercent val="0"/>
          <c:showBubbleSize val="0"/>
        </c:dLbls>
        <c:marker val="1"/>
        <c:smooth val="0"/>
        <c:axId val="420215056"/>
        <c:axId val="420216232"/>
      </c:lineChart>
      <c:dateAx>
        <c:axId val="420215056"/>
        <c:scaling>
          <c:orientation val="minMax"/>
        </c:scaling>
        <c:delete val="1"/>
        <c:axPos val="b"/>
        <c:numFmt formatCode="ge" sourceLinked="1"/>
        <c:majorTickMark val="none"/>
        <c:minorTickMark val="none"/>
        <c:tickLblPos val="none"/>
        <c:crossAx val="420216232"/>
        <c:crosses val="autoZero"/>
        <c:auto val="1"/>
        <c:lblOffset val="100"/>
        <c:baseTimeUnit val="years"/>
      </c:dateAx>
      <c:valAx>
        <c:axId val="420216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0215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秋田県　大館市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7300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4732</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22.2</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29</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3807</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108.61</v>
      </c>
      <c r="Y32" s="106"/>
      <c r="Z32" s="106"/>
      <c r="AA32" s="106"/>
      <c r="AB32" s="106"/>
      <c r="AC32" s="106"/>
      <c r="AD32" s="106"/>
      <c r="AE32" s="106"/>
      <c r="AF32" s="106"/>
      <c r="AG32" s="106"/>
      <c r="AH32" s="106"/>
      <c r="AI32" s="106"/>
      <c r="AJ32" s="106"/>
      <c r="AK32" s="106"/>
      <c r="AL32" s="106"/>
      <c r="AM32" s="106"/>
      <c r="AN32" s="106"/>
      <c r="AO32" s="106"/>
      <c r="AP32" s="106"/>
      <c r="AQ32" s="107"/>
      <c r="AR32" s="105">
        <f>データ!U6</f>
        <v>111.1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112.03</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112.51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108</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242.96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168.62</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121.94</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127.57</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422.77</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756.25</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733.26</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1595.97</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2260.3000000000002</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2890.92</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105</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90.98</v>
      </c>
      <c r="Y55" s="106"/>
      <c r="Z55" s="106"/>
      <c r="AA55" s="106"/>
      <c r="AB55" s="106"/>
      <c r="AC55" s="106"/>
      <c r="AD55" s="106"/>
      <c r="AE55" s="106"/>
      <c r="AF55" s="106"/>
      <c r="AG55" s="106"/>
      <c r="AH55" s="106"/>
      <c r="AI55" s="106"/>
      <c r="AJ55" s="106"/>
      <c r="AK55" s="106"/>
      <c r="AL55" s="106"/>
      <c r="AM55" s="106"/>
      <c r="AN55" s="106"/>
      <c r="AO55" s="106"/>
      <c r="AP55" s="106"/>
      <c r="AQ55" s="107"/>
      <c r="AR55" s="105">
        <f>データ!BM6</f>
        <v>105.94</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112.63</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113.09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108.19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30.99</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26.08</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24.05</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23.88</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24.81</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72.430000000000007</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80.23</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86.55</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86.68</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64.819999999999993</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65.38</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67.64</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68.209999999999994</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70.45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52.15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103</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36.630000000000003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39.049999999999997</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41.54</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43.7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20.37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A0dzk8+1HKpkf050E/8wSsfHK6GmC/dGvfJbAWTKfp56W+K/vbGBoPagUOjyHNja5/Z3aj50c/AyELKuiXoQMQ==" saltValue="ypgHR6d3VNdUaVCKRngYB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108.61</v>
      </c>
      <c r="U6" s="52">
        <f>U7</f>
        <v>111.1</v>
      </c>
      <c r="V6" s="52">
        <f>V7</f>
        <v>112.03</v>
      </c>
      <c r="W6" s="52">
        <f>W7</f>
        <v>112.51</v>
      </c>
      <c r="X6" s="52">
        <f t="shared" si="3"/>
        <v>108</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242.96</v>
      </c>
      <c r="AQ6" s="52">
        <f>AQ7</f>
        <v>168.62</v>
      </c>
      <c r="AR6" s="52">
        <f>AR7</f>
        <v>121.94</v>
      </c>
      <c r="AS6" s="52">
        <f>AS7</f>
        <v>127.57</v>
      </c>
      <c r="AT6" s="52">
        <f t="shared" si="3"/>
        <v>422.77</v>
      </c>
      <c r="AU6" s="52">
        <f t="shared" si="3"/>
        <v>797.95</v>
      </c>
      <c r="AV6" s="52">
        <f t="shared" si="3"/>
        <v>742.59</v>
      </c>
      <c r="AW6" s="52">
        <f t="shared" si="3"/>
        <v>549.77</v>
      </c>
      <c r="AX6" s="52">
        <f t="shared" si="3"/>
        <v>730.25</v>
      </c>
      <c r="AY6" s="52">
        <f t="shared" si="3"/>
        <v>868.31</v>
      </c>
      <c r="AZ6" s="50" t="str">
        <f>IF(AZ7="-","【-】","【"&amp;SUBSTITUTE(TEXT(AZ7,"#,##0.00"),"-","△")&amp;"】")</f>
        <v>【450.05】</v>
      </c>
      <c r="BA6" s="52">
        <f t="shared" si="3"/>
        <v>756.25</v>
      </c>
      <c r="BB6" s="52">
        <f>BB7</f>
        <v>733.26</v>
      </c>
      <c r="BC6" s="52">
        <f>BC7</f>
        <v>1595.97</v>
      </c>
      <c r="BD6" s="52">
        <f>BD7</f>
        <v>2260.3000000000002</v>
      </c>
      <c r="BE6" s="52">
        <f t="shared" si="3"/>
        <v>2890.92</v>
      </c>
      <c r="BF6" s="52">
        <f t="shared" si="3"/>
        <v>446.61</v>
      </c>
      <c r="BG6" s="52">
        <f t="shared" si="3"/>
        <v>430.97</v>
      </c>
      <c r="BH6" s="52">
        <f t="shared" si="3"/>
        <v>536.28</v>
      </c>
      <c r="BI6" s="52">
        <f t="shared" si="3"/>
        <v>514.66</v>
      </c>
      <c r="BJ6" s="52">
        <f t="shared" si="3"/>
        <v>504.81</v>
      </c>
      <c r="BK6" s="50" t="str">
        <f>IF(BK7="-","【-】","【"&amp;SUBSTITUTE(TEXT(BK7,"#,##0.00"),"-","△")&amp;"】")</f>
        <v>【246.04】</v>
      </c>
      <c r="BL6" s="52">
        <f t="shared" si="3"/>
        <v>90.98</v>
      </c>
      <c r="BM6" s="52">
        <f>BM7</f>
        <v>105.94</v>
      </c>
      <c r="BN6" s="52">
        <f>BN7</f>
        <v>112.63</v>
      </c>
      <c r="BO6" s="52">
        <f>BO7</f>
        <v>113.09</v>
      </c>
      <c r="BP6" s="52">
        <f t="shared" si="3"/>
        <v>108.19</v>
      </c>
      <c r="BQ6" s="52">
        <f t="shared" si="3"/>
        <v>91.03</v>
      </c>
      <c r="BR6" s="52">
        <f t="shared" si="3"/>
        <v>100.16</v>
      </c>
      <c r="BS6" s="52">
        <f t="shared" si="3"/>
        <v>100.54</v>
      </c>
      <c r="BT6" s="52">
        <f t="shared" si="3"/>
        <v>95.99</v>
      </c>
      <c r="BU6" s="52">
        <f t="shared" si="3"/>
        <v>94.91</v>
      </c>
      <c r="BV6" s="50" t="str">
        <f>IF(BV7="-","【-】","【"&amp;SUBSTITUTE(TEXT(BV7,"#,##0.00"),"-","△")&amp;"】")</f>
        <v>【114.16】</v>
      </c>
      <c r="BW6" s="52">
        <f t="shared" si="3"/>
        <v>30.99</v>
      </c>
      <c r="BX6" s="52">
        <f>BX7</f>
        <v>26.08</v>
      </c>
      <c r="BY6" s="52">
        <f>BY7</f>
        <v>24.05</v>
      </c>
      <c r="BZ6" s="52">
        <f>BZ7</f>
        <v>23.88</v>
      </c>
      <c r="CA6" s="52">
        <f t="shared" si="3"/>
        <v>24.81</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72.430000000000007</v>
      </c>
      <c r="CI6" s="52">
        <f>CI7</f>
        <v>80.23</v>
      </c>
      <c r="CJ6" s="52">
        <f>CJ7</f>
        <v>86.55</v>
      </c>
      <c r="CK6" s="52">
        <f>CK7</f>
        <v>86.68</v>
      </c>
      <c r="CL6" s="52">
        <f t="shared" si="5"/>
        <v>64.819999999999993</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65.38</v>
      </c>
      <c r="CT6" s="52">
        <f>CT7</f>
        <v>67.64</v>
      </c>
      <c r="CU6" s="52">
        <f>CU7</f>
        <v>68.209999999999994</v>
      </c>
      <c r="CV6" s="52">
        <f>CV7</f>
        <v>70.45</v>
      </c>
      <c r="CW6" s="52">
        <f t="shared" si="6"/>
        <v>52.15</v>
      </c>
      <c r="CX6" s="52">
        <f t="shared" si="6"/>
        <v>52.6</v>
      </c>
      <c r="CY6" s="52">
        <f t="shared" si="6"/>
        <v>52.54</v>
      </c>
      <c r="CZ6" s="52">
        <f t="shared" si="6"/>
        <v>50.81</v>
      </c>
      <c r="DA6" s="52">
        <f t="shared" si="6"/>
        <v>50.28</v>
      </c>
      <c r="DB6" s="52">
        <f t="shared" si="6"/>
        <v>51.42</v>
      </c>
      <c r="DC6" s="50" t="str">
        <f>IF(DC7="-","【-】","【"&amp;SUBSTITUTE(TEXT(DC7,"#,##0.00"),"-","△")&amp;"】")</f>
        <v>【77.10】</v>
      </c>
      <c r="DD6" s="52">
        <f t="shared" ref="DD6:DM6" si="7">DD7</f>
        <v>36.630000000000003</v>
      </c>
      <c r="DE6" s="52">
        <f>DE7</f>
        <v>39.049999999999997</v>
      </c>
      <c r="DF6" s="52">
        <f>DF7</f>
        <v>41.54</v>
      </c>
      <c r="DG6" s="52">
        <f>DG7</f>
        <v>43.7</v>
      </c>
      <c r="DH6" s="52">
        <f t="shared" si="7"/>
        <v>20.37</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7300</v>
      </c>
      <c r="L7" s="54" t="s">
        <v>95</v>
      </c>
      <c r="M7" s="55">
        <v>1</v>
      </c>
      <c r="N7" s="55">
        <v>4732</v>
      </c>
      <c r="O7" s="56" t="s">
        <v>96</v>
      </c>
      <c r="P7" s="56">
        <v>22.2</v>
      </c>
      <c r="Q7" s="55">
        <v>29</v>
      </c>
      <c r="R7" s="55">
        <v>3807</v>
      </c>
      <c r="S7" s="54" t="s">
        <v>97</v>
      </c>
      <c r="T7" s="57">
        <v>108.61</v>
      </c>
      <c r="U7" s="57">
        <v>111.1</v>
      </c>
      <c r="V7" s="57">
        <v>112.03</v>
      </c>
      <c r="W7" s="57">
        <v>112.51</v>
      </c>
      <c r="X7" s="57">
        <v>108</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242.96</v>
      </c>
      <c r="AQ7" s="57">
        <v>168.62</v>
      </c>
      <c r="AR7" s="57">
        <v>121.94</v>
      </c>
      <c r="AS7" s="57">
        <v>127.57</v>
      </c>
      <c r="AT7" s="57">
        <v>422.77</v>
      </c>
      <c r="AU7" s="57">
        <v>797.95</v>
      </c>
      <c r="AV7" s="57">
        <v>742.59</v>
      </c>
      <c r="AW7" s="57">
        <v>549.77</v>
      </c>
      <c r="AX7" s="57">
        <v>730.25</v>
      </c>
      <c r="AY7" s="57">
        <v>868.31</v>
      </c>
      <c r="AZ7" s="57">
        <v>450.05</v>
      </c>
      <c r="BA7" s="57">
        <v>756.25</v>
      </c>
      <c r="BB7" s="57">
        <v>733.26</v>
      </c>
      <c r="BC7" s="57">
        <v>1595.97</v>
      </c>
      <c r="BD7" s="57">
        <v>2260.3000000000002</v>
      </c>
      <c r="BE7" s="57">
        <v>2890.92</v>
      </c>
      <c r="BF7" s="57">
        <v>446.61</v>
      </c>
      <c r="BG7" s="57">
        <v>430.97</v>
      </c>
      <c r="BH7" s="57">
        <v>536.28</v>
      </c>
      <c r="BI7" s="57">
        <v>514.66</v>
      </c>
      <c r="BJ7" s="57">
        <v>504.81</v>
      </c>
      <c r="BK7" s="57">
        <v>246.04</v>
      </c>
      <c r="BL7" s="57">
        <v>90.98</v>
      </c>
      <c r="BM7" s="57">
        <v>105.94</v>
      </c>
      <c r="BN7" s="57">
        <v>112.63</v>
      </c>
      <c r="BO7" s="57">
        <v>113.09</v>
      </c>
      <c r="BP7" s="57">
        <v>108.19</v>
      </c>
      <c r="BQ7" s="57">
        <v>91.03</v>
      </c>
      <c r="BR7" s="57">
        <v>100.16</v>
      </c>
      <c r="BS7" s="57">
        <v>100.54</v>
      </c>
      <c r="BT7" s="57">
        <v>95.99</v>
      </c>
      <c r="BU7" s="57">
        <v>94.91</v>
      </c>
      <c r="BV7" s="57">
        <v>114.16</v>
      </c>
      <c r="BW7" s="57">
        <v>30.99</v>
      </c>
      <c r="BX7" s="57">
        <v>26.08</v>
      </c>
      <c r="BY7" s="57">
        <v>24.05</v>
      </c>
      <c r="BZ7" s="57">
        <v>23.88</v>
      </c>
      <c r="CA7" s="57">
        <v>24.81</v>
      </c>
      <c r="CB7" s="57">
        <v>45.86</v>
      </c>
      <c r="CC7" s="57">
        <v>42.5</v>
      </c>
      <c r="CD7" s="57">
        <v>42.19</v>
      </c>
      <c r="CE7" s="57">
        <v>44.55</v>
      </c>
      <c r="CF7" s="57">
        <v>47.36</v>
      </c>
      <c r="CG7" s="57">
        <v>18.71</v>
      </c>
      <c r="CH7" s="57">
        <v>72.430000000000007</v>
      </c>
      <c r="CI7" s="57">
        <v>80.23</v>
      </c>
      <c r="CJ7" s="57">
        <v>86.55</v>
      </c>
      <c r="CK7" s="57">
        <v>86.68</v>
      </c>
      <c r="CL7" s="57">
        <v>64.819999999999993</v>
      </c>
      <c r="CM7" s="57">
        <v>35.78</v>
      </c>
      <c r="CN7" s="57">
        <v>35.909999999999997</v>
      </c>
      <c r="CO7" s="57">
        <v>35.54</v>
      </c>
      <c r="CP7" s="57">
        <v>35.24</v>
      </c>
      <c r="CQ7" s="57">
        <v>35.22</v>
      </c>
      <c r="CR7" s="57">
        <v>55.52</v>
      </c>
      <c r="CS7" s="57">
        <v>65.38</v>
      </c>
      <c r="CT7" s="57">
        <v>67.64</v>
      </c>
      <c r="CU7" s="57">
        <v>68.209999999999994</v>
      </c>
      <c r="CV7" s="57">
        <v>70.45</v>
      </c>
      <c r="CW7" s="57">
        <v>52.15</v>
      </c>
      <c r="CX7" s="57">
        <v>52.6</v>
      </c>
      <c r="CY7" s="57">
        <v>52.54</v>
      </c>
      <c r="CZ7" s="57">
        <v>50.81</v>
      </c>
      <c r="DA7" s="57">
        <v>50.28</v>
      </c>
      <c r="DB7" s="57">
        <v>51.42</v>
      </c>
      <c r="DC7" s="57">
        <v>77.099999999999994</v>
      </c>
      <c r="DD7" s="57">
        <v>36.630000000000003</v>
      </c>
      <c r="DE7" s="57">
        <v>39.049999999999997</v>
      </c>
      <c r="DF7" s="57">
        <v>41.54</v>
      </c>
      <c r="DG7" s="57">
        <v>43.7</v>
      </c>
      <c r="DH7" s="57">
        <v>20.37</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108.61</v>
      </c>
      <c r="V11" s="64">
        <f>IF(U6="-",NA(),U6)</f>
        <v>111.1</v>
      </c>
      <c r="W11" s="64">
        <f>IF(V6="-",NA(),V6)</f>
        <v>112.03</v>
      </c>
      <c r="X11" s="64">
        <f>IF(W6="-",NA(),W6)</f>
        <v>112.51</v>
      </c>
      <c r="Y11" s="64">
        <f>IF(X6="-",NA(),X6)</f>
        <v>108</v>
      </c>
      <c r="AE11" s="63" t="s">
        <v>23</v>
      </c>
      <c r="AF11" s="64">
        <f>IF(AE6="-",NA(),AE6)</f>
        <v>0</v>
      </c>
      <c r="AG11" s="64">
        <f>IF(AF6="-",NA(),AF6)</f>
        <v>0</v>
      </c>
      <c r="AH11" s="64">
        <f>IF(AG6="-",NA(),AG6)</f>
        <v>0</v>
      </c>
      <c r="AI11" s="64">
        <f>IF(AH6="-",NA(),AH6)</f>
        <v>0</v>
      </c>
      <c r="AJ11" s="64">
        <f>IF(AI6="-",NA(),AI6)</f>
        <v>0</v>
      </c>
      <c r="AP11" s="63" t="s">
        <v>23</v>
      </c>
      <c r="AQ11" s="64">
        <f>IF(AP6="-",NA(),AP6)</f>
        <v>242.96</v>
      </c>
      <c r="AR11" s="64">
        <f>IF(AQ6="-",NA(),AQ6)</f>
        <v>168.62</v>
      </c>
      <c r="AS11" s="64">
        <f>IF(AR6="-",NA(),AR6)</f>
        <v>121.94</v>
      </c>
      <c r="AT11" s="64">
        <f>IF(AS6="-",NA(),AS6)</f>
        <v>127.57</v>
      </c>
      <c r="AU11" s="64">
        <f>IF(AT6="-",NA(),AT6)</f>
        <v>422.77</v>
      </c>
      <c r="BA11" s="63" t="s">
        <v>23</v>
      </c>
      <c r="BB11" s="64">
        <f>IF(BA6="-",NA(),BA6)</f>
        <v>756.25</v>
      </c>
      <c r="BC11" s="64">
        <f>IF(BB6="-",NA(),BB6)</f>
        <v>733.26</v>
      </c>
      <c r="BD11" s="64">
        <f>IF(BC6="-",NA(),BC6)</f>
        <v>1595.97</v>
      </c>
      <c r="BE11" s="64">
        <f>IF(BD6="-",NA(),BD6)</f>
        <v>2260.3000000000002</v>
      </c>
      <c r="BF11" s="64">
        <f>IF(BE6="-",NA(),BE6)</f>
        <v>2890.92</v>
      </c>
      <c r="BL11" s="63" t="s">
        <v>23</v>
      </c>
      <c r="BM11" s="64">
        <f>IF(BL6="-",NA(),BL6)</f>
        <v>90.98</v>
      </c>
      <c r="BN11" s="64">
        <f>IF(BM6="-",NA(),BM6)</f>
        <v>105.94</v>
      </c>
      <c r="BO11" s="64">
        <f>IF(BN6="-",NA(),BN6)</f>
        <v>112.63</v>
      </c>
      <c r="BP11" s="64">
        <f>IF(BO6="-",NA(),BO6)</f>
        <v>113.09</v>
      </c>
      <c r="BQ11" s="64">
        <f>IF(BP6="-",NA(),BP6)</f>
        <v>108.19</v>
      </c>
      <c r="BW11" s="63" t="s">
        <v>23</v>
      </c>
      <c r="BX11" s="64">
        <f>IF(BW6="-",NA(),BW6)</f>
        <v>30.99</v>
      </c>
      <c r="BY11" s="64">
        <f>IF(BX6="-",NA(),BX6)</f>
        <v>26.08</v>
      </c>
      <c r="BZ11" s="64">
        <f>IF(BY6="-",NA(),BY6)</f>
        <v>24.05</v>
      </c>
      <c r="CA11" s="64">
        <f>IF(BZ6="-",NA(),BZ6)</f>
        <v>23.88</v>
      </c>
      <c r="CB11" s="64">
        <f>IF(CA6="-",NA(),CA6)</f>
        <v>24.81</v>
      </c>
      <c r="CH11" s="63" t="s">
        <v>23</v>
      </c>
      <c r="CI11" s="64">
        <f>IF(CH6="-",NA(),CH6)</f>
        <v>72.430000000000007</v>
      </c>
      <c r="CJ11" s="64">
        <f>IF(CI6="-",NA(),CI6)</f>
        <v>80.23</v>
      </c>
      <c r="CK11" s="64">
        <f>IF(CJ6="-",NA(),CJ6)</f>
        <v>86.55</v>
      </c>
      <c r="CL11" s="64">
        <f>IF(CK6="-",NA(),CK6)</f>
        <v>86.68</v>
      </c>
      <c r="CM11" s="64">
        <f>IF(CL6="-",NA(),CL6)</f>
        <v>64.819999999999993</v>
      </c>
      <c r="CS11" s="63" t="s">
        <v>23</v>
      </c>
      <c r="CT11" s="64">
        <f>IF(CS6="-",NA(),CS6)</f>
        <v>65.38</v>
      </c>
      <c r="CU11" s="64">
        <f>IF(CT6="-",NA(),CT6)</f>
        <v>67.64</v>
      </c>
      <c r="CV11" s="64">
        <f>IF(CU6="-",NA(),CU6)</f>
        <v>68.209999999999994</v>
      </c>
      <c r="CW11" s="64">
        <f>IF(CV6="-",NA(),CV6)</f>
        <v>70.45</v>
      </c>
      <c r="CX11" s="64">
        <f>IF(CW6="-",NA(),CW6)</f>
        <v>52.15</v>
      </c>
      <c r="DD11" s="63" t="s">
        <v>23</v>
      </c>
      <c r="DE11" s="64">
        <f>IF(DD6="-",NA(),DD6)</f>
        <v>36.630000000000003</v>
      </c>
      <c r="DF11" s="64">
        <f>IF(DE6="-",NA(),DE6)</f>
        <v>39.049999999999997</v>
      </c>
      <c r="DG11" s="64">
        <f>IF(DF6="-",NA(),DF6)</f>
        <v>41.54</v>
      </c>
      <c r="DH11" s="64">
        <f>IF(DG6="-",NA(),DG6)</f>
        <v>43.7</v>
      </c>
      <c r="DI11" s="64">
        <f>IF(DH6="-",NA(),DH6)</f>
        <v>20.37</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2020-01-20T23:58:15Z</cp:lastPrinted>
  <dcterms:created xsi:type="dcterms:W3CDTF">2019-12-05T07:45:42Z</dcterms:created>
  <dcterms:modified xsi:type="dcterms:W3CDTF">2020-03-06T00:18:12Z</dcterms:modified>
  <cp:category/>
</cp:coreProperties>
</file>