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te-fs\受け渡しフォルダ\水道課\管理係　佐藤様←負担金係　羽澤\"/>
    </mc:Choice>
  </mc:AlternateContent>
  <workbookProtection workbookAlgorithmName="SHA-512" workbookHashValue="oh8QqhGWFHDhT85whHUw2L4Nbz3eXl9qOkVAFf25b1xBVM/oqPk5OyjUg0iQCyNUZwuht/aZSqHY99jjAyntgg==" workbookSaltValue="9yCq0JTsjnOdC/y+GZhv9w==" workbookSpinCount="100000" lockStructure="1"/>
  <bookViews>
    <workbookView xWindow="0" yWindow="0" windowWidth="20460" windowHeight="915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<sst xmlns="http://schemas.openxmlformats.org/spreadsheetml/2006/main" count="228" uniqueCount="114">
  <si>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</si>
  <si>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</si>
  <si>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</si>
  <si>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</si>
  <si>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</si>
  <si>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</si>
  <si>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</si>
  <si>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</si>
  <si>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</si>
  <si>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</si>
  <si>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</si>
  <si>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</si>
  <si>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</si>
  <si>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</si>
  <si>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</si>
  <si>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</si>
  <si>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</si>
  <si>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</si>
  <si>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</si>
  <si>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</si>
  <si>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</si>
  <si>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</si>
  <si>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</si>
  <si>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</si>
  <si>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</si>
  <si>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</si>
  <si>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</si>
  <si>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</si>
  <si>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</si>
  <si>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</si>
  <si>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</si>
  <si>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</si>
  <si>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</si>
  <si>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</si>
  <si>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</si>
  <si>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</si>
  <si>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</si>
  <si>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</si>
  <si>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</si>
  <si>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</si>
  <si>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</si>
  <si>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</si>
  <si>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</si>
  <si>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</si>
  <si>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</si>
  <si>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</si>
  <si>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</si>
  <si>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</si>
  <si>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</si>
  <si>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</si>
  <si>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</si>
  <si>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</si>
  <si>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</si>
  <si>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</si>
  <si>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</si>
  <si>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</si>
  <si>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</si>
  <si>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</si>
  <si>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</si>
  <si>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</si>
  <si>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</si>
  <si>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</si>
  <si>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</si>
  <si>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</si>
  <si>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</si>
  <si>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</si>
  <si>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</si>
  <si>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</si>
  <si>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</si>
  <si>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</si>
  <si>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</si>
  <si>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</si>
  <si>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</si>
  <si>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</si>
  <si>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</si>
  <si>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</si>
  <si>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</si>
  <si>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</si>
  <si>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</si>
  <si>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</si>
  <si>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</si>
  <si>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</si>
  <si>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</si>
  <si>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</si>
  <si>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</si>
  <si>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</si>
  <si>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</si>
  <si>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</si>
  <si>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</si>
  <si>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</si>
  <si>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</si>
  <si>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</si>
  <si>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</si>
  <si>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大館市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</si>
  <si>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</si>
  <si>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</si>
  <si>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</si>
  <si>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</si>
  <si>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</si>
  <si>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</si>
  <si>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</si>
  <si>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</si>
  <si>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</si>
  <si>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</si>
  <si>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</si>
  <si>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</si>
  <si>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</si>
  <si>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</si>
  <si>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</si>
  <si>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</si>
  <si>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</si>
  <si>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経営の健全性・効率性及び老朽化の状況それぞれの分析結果から、水道事業を持続可能なものとするため、次の対策を行ないます。
「効率性を高めるための対策」
・漏水を減らすため、老朽管更新事業を継続しながら、毎年行っている漏水調査の精度を高め、速やかに漏水箇所を修繕することで、有収率の向上を図り給水原価を引き下げます。
「老朽化への対策」
・財源に限りがあるため、計画的に企業債を活用しながら、老朽化・効率性どちらにも有効である老朽管更新事業を継続します。また、効率性を高めることで給水に係る費用を削減し、将来の基幹施設の大規模改修に備えるための資金を蓄えます。</t>
    <phoneticPr fontId="4"/>
  </si>
  <si>
    <t>　①経常収支比率が過去5年100％を超えて黒字経営を継続し、②累積欠損金比率は0となっています。⑤料金回収率も過去5年100％を超えていることから、給水に係る費用を料金で賄うことができているため、料金水準は適正と考えています。一方、④企業債残高対給水収益比率が類似団体平均を上回っており、借入金に依存する体質となっていますが、③流動比率は過去5年100％を大きく超えているため、短期的な債務に対する支払い能力は十分備えており、預金も借入金も多いという状況です。これは昭和50年代前半に第2次拡張事業で整備した基幹施設（取水場・浄水場・配水池・配水管）の老朽化に伴う大規模な改修のための資金を蓄えながら、必要な事業を行うための借入金をしていることが要因です。企業債の借入については、自己資金と将来の事業計画とのバランスをみながら計画的に行っています。以上のことから「経営の健全性」は概ね保たれていると考えます。
　⑦施設利用率は、類似団体の平均を上回っています。これは、平成29年度に簡易水道を上水道へ統合したことによる配水能力の規模の縮小が要因です。ただし、⑧有収率は類似団体平均を下回っており、原因として、配水管の老朽化に伴う漏水が多いことがあげられます。これらの結果、⑥給水原価を引き上げる主な要因になっています。以上のことから「経営の効率性」に問題があるため、改善に向けた対策が必要です。</t>
    <rPh sb="9" eb="10">
      <t>レイ</t>
    </rPh>
    <rPh sb="10" eb="11">
      <t>ワ</t>
    </rPh>
    <rPh sb="11" eb="13">
      <t>ガンネン</t>
    </rPh>
    <rPh sb="13" eb="14">
      <t>ド</t>
    </rPh>
    <rPh sb="24" eb="26">
      <t>ウワマワ</t>
    </rPh>
    <rPh sb="62" eb="63">
      <t>タッ</t>
    </rPh>
    <rPh sb="71" eb="73">
      <t>コンゴ</t>
    </rPh>
    <rPh sb="171" eb="173">
      <t>ヘイセイ</t>
    </rPh>
    <rPh sb="182" eb="183">
      <t>レイ</t>
    </rPh>
    <rPh sb="183" eb="184">
      <t>ワ</t>
    </rPh>
    <rPh sb="184" eb="185">
      <t>ガン</t>
    </rPh>
    <rPh sb="194" eb="195">
      <t>ナド</t>
    </rPh>
    <rPh sb="210" eb="212">
      <t>ヘイセイ</t>
    </rPh>
    <rPh sb="224" eb="225">
      <t>ナド</t>
    </rPh>
    <rPh sb="277" eb="278">
      <t>トモナ</t>
    </rPh>
    <phoneticPr fontId="4"/>
  </si>
  <si>
    <t>　②管路経年化率は年々上昇しており、令和元年度は、類似団体平均を上回わりました。これは、第2次拡張事業で整備した多くの配水管が法定耐用年数に達してきたためで、今後も率が引き上がることが予想されます。また、①有形固定資産減価償却率についても、今後、第2次拡張事業で整備した施設や管路の老朽化が要因となり、率が引き上がることが予想されます。
　③管路更新率は平成28年度は補助事業費の増等により類似団体平均を上回りましたが、それ以外の年度では類似団体平均を下回り、低い状況が続いています。
　以上のことから、今後も第2次拡張事業で整備した施設や管路の老朽化に伴い、資産全体の老朽化が加速することが予想されます。老朽化が進むと効率性が悪化するため、効率性を高めるためにも老朽化への対策が必要です。</t>
    <rPh sb="9" eb="11">
      <t>ネンネン</t>
    </rPh>
    <rPh sb="11" eb="13">
      <t>ジョウショウ</t>
    </rPh>
    <rPh sb="18" eb="19">
      <t>レイ</t>
    </rPh>
    <rPh sb="19" eb="20">
      <t>ワ</t>
    </rPh>
    <rPh sb="20" eb="22">
      <t>ガンネン</t>
    </rPh>
    <rPh sb="22" eb="23">
      <t>ド</t>
    </rPh>
    <rPh sb="32" eb="34">
      <t>ウワマワ</t>
    </rPh>
    <rPh sb="70" eb="71">
      <t>タッ</t>
    </rPh>
    <rPh sb="79" eb="81">
      <t>コンゴ</t>
    </rPh>
    <rPh sb="212" eb="214">
      <t>イガイ</t>
    </rPh>
    <rPh sb="215" eb="217">
      <t>ネンド</t>
    </rPh>
    <rPh sb="219" eb="221">
      <t>ルイジ</t>
    </rPh>
    <rPh sb="221" eb="223">
      <t>ダンタイ</t>
    </rPh>
    <rPh sb="223" eb="225">
      <t>ヘイキン</t>
    </rPh>
    <rPh sb="230" eb="231">
      <t>ヒク</t>
    </rPh>
    <rPh sb="232" eb="234">
      <t>ジョウキョウ</t>
    </rPh>
    <rPh sb="235" eb="236">
      <t>ツヅ</t>
    </rPh>
    <rPh sb="277" eb="27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</si>
</sst>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1.59</c:v>
                </c:pt>
                <c:pt idx="2">
                  <c:v>0.12</c:v>
                </c:pt>
                <c:pt idx="3">
                  <c:v>0.21</c:v>
                </c:pt>
                <c:pt idx="4">
                  <c:v>0.14000000000000001</c:v>
                </c:pt>
              </c:numCache>
            </c:numRef>
          </c:val>
          <c:extLst xmlns:c16r2="http://schemas.microsoft.com/office/drawing/2015/06/chart">
            <c:ext xmlns:c16="http://schemas.microsoft.com/office/drawing/2014/chart" uri="{C3380CC4-5D6E-409C-BE32-E72D297353CC}">
              <c16:uniqueId val="{00000000-F3C7-4E00-998A-AAAD10E87FA9}"/>
            </c:ext>
          </c:extLst>
        </c:ser>
        <c:dLbls>
          <c:showLegendKey val="0"/>
          <c:showVal val="0"/>
          <c:showCatName val="0"/>
          <c:showSerName val="0"/>
          <c:showPercent val="0"/>
          <c:showBubbleSize val="0"/>
        </c:dLbls>
        <c:gapWidth val="150"/>
        <c:axId val="428595928"/>
        <c:axId val="4286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xmlns:c16r2="http://schemas.microsoft.com/office/drawing/2015/06/chart">
            <c:ext xmlns:c16="http://schemas.microsoft.com/office/drawing/2014/chart" uri="{C3380CC4-5D6E-409C-BE32-E72D297353CC}">
              <c16:uniqueId val="{00000001-F3C7-4E00-998A-AAAD10E87FA9}"/>
            </c:ext>
          </c:extLst>
        </c:ser>
        <c:dLbls>
          <c:showLegendKey val="0"/>
          <c:showVal val="0"/>
          <c:showCatName val="0"/>
          <c:showSerName val="0"/>
          <c:showPercent val="0"/>
          <c:showBubbleSize val="0"/>
        </c:dLbls>
        <c:marker val="1"/>
        <c:smooth val="0"/>
        <c:axId val="428595928"/>
        <c:axId val="428601024"/>
      </c:lineChart>
      <c:dateAx>
        <c:axId val="428595928"/>
        <c:scaling>
          <c:orientation val="minMax"/>
        </c:scaling>
        <c:delete val="1"/>
        <c:axPos val="b"/>
        <c:numFmt formatCode="&quot;H&quot;yy" sourceLinked="1"/>
        <c:majorTickMark val="none"/>
        <c:minorTickMark val="none"/>
        <c:tickLblPos val="none"/>
        <c:crossAx val="428601024"/>
        <c:crosses val="autoZero"/>
        <c:auto val="1"/>
        <c:lblOffset val="100"/>
        <c:baseTimeUnit val="years"/>
      </c:dateAx>
      <c:valAx>
        <c:axId val="428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5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59.43</c:v>
                </c:pt>
                <c:pt idx="1">
                  <c:v>56.16</c:v>
                </c:pt>
                <c:pt idx="2">
                  <c:v>62.35</c:v>
                </c:pt>
                <c:pt idx="3">
                  <c:v>61.49</c:v>
                </c:pt>
                <c:pt idx="4">
                  <c:v>62.95</c:v>
                </c:pt>
              </c:numCache>
            </c:numRef>
          </c:val>
          <c:extLst xmlns:c16r2="http://schemas.microsoft.com/office/drawing/2015/06/chart">
            <c:ext xmlns:c16="http://schemas.microsoft.com/office/drawing/2014/chart" uri="{C3380CC4-5D6E-409C-BE32-E72D297353CC}">
              <c16:uniqueId val="{00000000-BAC5-4791-A48F-1C109AE690FA}"/>
            </c:ext>
          </c:extLst>
        </c:ser>
        <c:dLbls>
          <c:showLegendKey val="0"/>
          <c:showVal val="0"/>
          <c:showCatName val="0"/>
          <c:showSerName val="0"/>
          <c:showPercent val="0"/>
          <c:showBubbleSize val="0"/>
        </c:dLbls>
        <c:gapWidth val="150"/>
        <c:axId val="427806424"/>
        <c:axId val="42781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xmlns:c16r2="http://schemas.microsoft.com/office/drawing/2015/06/chart">
            <c:ext xmlns:c16="http://schemas.microsoft.com/office/drawing/2014/chart" uri="{C3380CC4-5D6E-409C-BE32-E72D297353CC}">
              <c16:uniqueId val="{00000001-BAC5-4791-A48F-1C109AE690FA}"/>
            </c:ext>
          </c:extLst>
        </c:ser>
        <c:dLbls>
          <c:showLegendKey val="0"/>
          <c:showVal val="0"/>
          <c:showCatName val="0"/>
          <c:showSerName val="0"/>
          <c:showPercent val="0"/>
          <c:showBubbleSize val="0"/>
        </c:dLbls>
        <c:marker val="1"/>
        <c:smooth val="0"/>
        <c:axId val="427806424"/>
        <c:axId val="427811128"/>
      </c:lineChart>
      <c:dateAx>
        <c:axId val="427806424"/>
        <c:scaling>
          <c:orientation val="minMax"/>
        </c:scaling>
        <c:delete val="1"/>
        <c:axPos val="b"/>
        <c:numFmt formatCode="&quot;H&quot;yy" sourceLinked="1"/>
        <c:majorTickMark val="none"/>
        <c:minorTickMark val="none"/>
        <c:tickLblPos val="none"/>
        <c:crossAx val="427811128"/>
        <c:crosses val="autoZero"/>
        <c:auto val="1"/>
        <c:lblOffset val="100"/>
        <c:baseTimeUnit val="years"/>
      </c:dateAx>
      <c:valAx>
        <c:axId val="42781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77.77</c:v>
                </c:pt>
                <c:pt idx="1">
                  <c:v>77.819999999999993</c:v>
                </c:pt>
                <c:pt idx="2">
                  <c:v>76.760000000000005</c:v>
                </c:pt>
                <c:pt idx="3">
                  <c:v>77.86</c:v>
                </c:pt>
                <c:pt idx="4">
                  <c:v>75.37</c:v>
                </c:pt>
              </c:numCache>
            </c:numRef>
          </c:val>
          <c:extLst xmlns:c16r2="http://schemas.microsoft.com/office/drawing/2015/06/chart">
            <c:ext xmlns:c16="http://schemas.microsoft.com/office/drawing/2014/chart" uri="{C3380CC4-5D6E-409C-BE32-E72D297353CC}">
              <c16:uniqueId val="{00000000-B947-41D9-B53E-B7CDF556BA66}"/>
            </c:ext>
          </c:extLst>
        </c:ser>
        <c:dLbls>
          <c:showLegendKey val="0"/>
          <c:showVal val="0"/>
          <c:showCatName val="0"/>
          <c:showSerName val="0"/>
          <c:showPercent val="0"/>
          <c:showBubbleSize val="0"/>
        </c:dLbls>
        <c:gapWidth val="150"/>
        <c:axId val="431802344"/>
        <c:axId val="43180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xmlns:c16r2="http://schemas.microsoft.com/office/drawing/2015/06/chart">
            <c:ext xmlns:c16="http://schemas.microsoft.com/office/drawing/2014/chart" uri="{C3380CC4-5D6E-409C-BE32-E72D297353CC}">
              <c16:uniqueId val="{00000001-B947-41D9-B53E-B7CDF556BA66}"/>
            </c:ext>
          </c:extLst>
        </c:ser>
        <c:dLbls>
          <c:showLegendKey val="0"/>
          <c:showVal val="0"/>
          <c:showCatName val="0"/>
          <c:showSerName val="0"/>
          <c:showPercent val="0"/>
          <c:showBubbleSize val="0"/>
        </c:dLbls>
        <c:marker val="1"/>
        <c:smooth val="0"/>
        <c:axId val="431802344"/>
        <c:axId val="431803520"/>
      </c:lineChart>
      <c:dateAx>
        <c:axId val="431802344"/>
        <c:scaling>
          <c:orientation val="minMax"/>
        </c:scaling>
        <c:delete val="1"/>
        <c:axPos val="b"/>
        <c:numFmt formatCode="&quot;H&quot;yy" sourceLinked="1"/>
        <c:majorTickMark val="none"/>
        <c:minorTickMark val="none"/>
        <c:tickLblPos val="none"/>
        <c:crossAx val="431803520"/>
        <c:crosses val="autoZero"/>
        <c:auto val="1"/>
        <c:lblOffset val="100"/>
        <c:baseTimeUnit val="years"/>
      </c:dateAx>
      <c:valAx>
        <c:axId val="431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109.47</c:v>
                </c:pt>
                <c:pt idx="1">
                  <c:v>109.39</c:v>
                </c:pt>
                <c:pt idx="2">
                  <c:v>108.84</c:v>
                </c:pt>
                <c:pt idx="3">
                  <c:v>108.31</c:v>
                </c:pt>
                <c:pt idx="4">
                  <c:v>108.65</c:v>
                </c:pt>
              </c:numCache>
            </c:numRef>
          </c:val>
          <c:extLst xmlns:c16r2="http://schemas.microsoft.com/office/drawing/2015/06/chart">
            <c:ext xmlns:c16="http://schemas.microsoft.com/office/drawing/2014/chart" uri="{C3380CC4-5D6E-409C-BE32-E72D297353CC}">
              <c16:uniqueId val="{00000000-8483-4611-8DED-21E4A274A313}"/>
            </c:ext>
          </c:extLst>
        </c:ser>
        <c:dLbls>
          <c:showLegendKey val="0"/>
          <c:showVal val="0"/>
          <c:showCatName val="0"/>
          <c:showSerName val="0"/>
          <c:showPercent val="0"/>
          <c:showBubbleSize val="0"/>
        </c:dLbls>
        <c:gapWidth val="150"/>
        <c:axId val="428757024"/>
        <c:axId val="428758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xmlns:c16r2="http://schemas.microsoft.com/office/drawing/2015/06/chart">
            <c:ext xmlns:c16="http://schemas.microsoft.com/office/drawing/2014/chart" uri="{C3380CC4-5D6E-409C-BE32-E72D297353CC}">
              <c16:uniqueId val="{00000001-8483-4611-8DED-21E4A274A313}"/>
            </c:ext>
          </c:extLst>
        </c:ser>
        <c:dLbls>
          <c:showLegendKey val="0"/>
          <c:showVal val="0"/>
          <c:showCatName val="0"/>
          <c:showSerName val="0"/>
          <c:showPercent val="0"/>
          <c:showBubbleSize val="0"/>
        </c:dLbls>
        <c:marker val="1"/>
        <c:smooth val="0"/>
        <c:axId val="428757024"/>
        <c:axId val="428758200"/>
      </c:lineChart>
      <c:dateAx>
        <c:axId val="428757024"/>
        <c:scaling>
          <c:orientation val="minMax"/>
        </c:scaling>
        <c:delete val="1"/>
        <c:axPos val="b"/>
        <c:numFmt formatCode="&quot;H&quot;yy" sourceLinked="1"/>
        <c:majorTickMark val="none"/>
        <c:minorTickMark val="none"/>
        <c:tickLblPos val="none"/>
        <c:crossAx val="428758200"/>
        <c:crosses val="autoZero"/>
        <c:auto val="1"/>
        <c:lblOffset val="100"/>
        <c:baseTimeUnit val="years"/>
      </c:dateAx>
      <c:valAx>
        <c:axId val="428758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7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47.96</c:v>
                </c:pt>
                <c:pt idx="1">
                  <c:v>46.73</c:v>
                </c:pt>
                <c:pt idx="2">
                  <c:v>48.26</c:v>
                </c:pt>
                <c:pt idx="3">
                  <c:v>49.74</c:v>
                </c:pt>
                <c:pt idx="4">
                  <c:v>51.12</c:v>
                </c:pt>
              </c:numCache>
            </c:numRef>
          </c:val>
          <c:extLst xmlns:c16r2="http://schemas.microsoft.com/office/drawing/2015/06/chart">
            <c:ext xmlns:c16="http://schemas.microsoft.com/office/drawing/2014/chart" uri="{C3380CC4-5D6E-409C-BE32-E72D297353CC}">
              <c16:uniqueId val="{00000000-4E99-47EC-B660-049154EF8123}"/>
            </c:ext>
          </c:extLst>
        </c:ser>
        <c:dLbls>
          <c:showLegendKey val="0"/>
          <c:showVal val="0"/>
          <c:showCatName val="0"/>
          <c:showSerName val="0"/>
          <c:showPercent val="0"/>
          <c:showBubbleSize val="0"/>
        </c:dLbls>
        <c:gapWidth val="150"/>
        <c:axId val="428755848"/>
        <c:axId val="428753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xmlns:c16r2="http://schemas.microsoft.com/office/drawing/2015/06/chart">
            <c:ext xmlns:c16="http://schemas.microsoft.com/office/drawing/2014/chart" uri="{C3380CC4-5D6E-409C-BE32-E72D297353CC}">
              <c16:uniqueId val="{00000001-4E99-47EC-B660-049154EF8123}"/>
            </c:ext>
          </c:extLst>
        </c:ser>
        <c:dLbls>
          <c:showLegendKey val="0"/>
          <c:showVal val="0"/>
          <c:showCatName val="0"/>
          <c:showSerName val="0"/>
          <c:showPercent val="0"/>
          <c:showBubbleSize val="0"/>
        </c:dLbls>
        <c:marker val="1"/>
        <c:smooth val="0"/>
        <c:axId val="428755848"/>
        <c:axId val="428753496"/>
      </c:lineChart>
      <c:dateAx>
        <c:axId val="428755848"/>
        <c:scaling>
          <c:orientation val="minMax"/>
        </c:scaling>
        <c:delete val="1"/>
        <c:axPos val="b"/>
        <c:numFmt formatCode="&quot;H&quot;yy" sourceLinked="1"/>
        <c:majorTickMark val="none"/>
        <c:minorTickMark val="none"/>
        <c:tickLblPos val="none"/>
        <c:crossAx val="428753496"/>
        <c:crosses val="autoZero"/>
        <c:auto val="1"/>
        <c:lblOffset val="100"/>
        <c:baseTimeUnit val="years"/>
      </c:dateAx>
      <c:valAx>
        <c:axId val="42875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5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8.73</c:v>
                </c:pt>
                <c:pt idx="1">
                  <c:v>8.99</c:v>
                </c:pt>
                <c:pt idx="2">
                  <c:v>13.27</c:v>
                </c:pt>
                <c:pt idx="3">
                  <c:v>16.12</c:v>
                </c:pt>
                <c:pt idx="4">
                  <c:v>23.16</c:v>
                </c:pt>
              </c:numCache>
            </c:numRef>
          </c:val>
          <c:extLst xmlns:c16r2="http://schemas.microsoft.com/office/drawing/2015/06/chart">
            <c:ext xmlns:c16="http://schemas.microsoft.com/office/drawing/2014/chart" uri="{C3380CC4-5D6E-409C-BE32-E72D297353CC}">
              <c16:uniqueId val="{00000000-3D9E-4DE2-ABC2-1C060A1BAADC}"/>
            </c:ext>
          </c:extLst>
        </c:ser>
        <c:dLbls>
          <c:showLegendKey val="0"/>
          <c:showVal val="0"/>
          <c:showCatName val="0"/>
          <c:showSerName val="0"/>
          <c:showPercent val="0"/>
          <c:showBubbleSize val="0"/>
        </c:dLbls>
        <c:gapWidth val="150"/>
        <c:axId val="428758984"/>
        <c:axId val="428754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xmlns:c16r2="http://schemas.microsoft.com/office/drawing/2015/06/chart">
            <c:ext xmlns:c16="http://schemas.microsoft.com/office/drawing/2014/chart" uri="{C3380CC4-5D6E-409C-BE32-E72D297353CC}">
              <c16:uniqueId val="{00000001-3D9E-4DE2-ABC2-1C060A1BAADC}"/>
            </c:ext>
          </c:extLst>
        </c:ser>
        <c:dLbls>
          <c:showLegendKey val="0"/>
          <c:showVal val="0"/>
          <c:showCatName val="0"/>
          <c:showSerName val="0"/>
          <c:showPercent val="0"/>
          <c:showBubbleSize val="0"/>
        </c:dLbls>
        <c:marker val="1"/>
        <c:smooth val="0"/>
        <c:axId val="428758984"/>
        <c:axId val="428754280"/>
      </c:lineChart>
      <c:dateAx>
        <c:axId val="428758984"/>
        <c:scaling>
          <c:orientation val="minMax"/>
        </c:scaling>
        <c:delete val="1"/>
        <c:axPos val="b"/>
        <c:numFmt formatCode="&quot;H&quot;yy" sourceLinked="1"/>
        <c:majorTickMark val="none"/>
        <c:minorTickMark val="none"/>
        <c:tickLblPos val="none"/>
        <c:crossAx val="428754280"/>
        <c:crosses val="autoZero"/>
        <c:auto val="1"/>
        <c:lblOffset val="100"/>
        <c:baseTimeUnit val="years"/>
      </c:dateAx>
      <c:valAx>
        <c:axId val="42875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75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0C-47E0-88B1-A1A29AD3FB95}"/>
            </c:ext>
          </c:extLst>
        </c:ser>
        <c:dLbls>
          <c:showLegendKey val="0"/>
          <c:showVal val="0"/>
          <c:showCatName val="0"/>
          <c:showSerName val="0"/>
          <c:showPercent val="0"/>
          <c:showBubbleSize val="0"/>
        </c:dLbls>
        <c:gapWidth val="150"/>
        <c:axId val="428755064"/>
        <c:axId val="4287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xmlns:c16r2="http://schemas.microsoft.com/office/drawing/2015/06/chart">
            <c:ext xmlns:c16="http://schemas.microsoft.com/office/drawing/2014/chart" uri="{C3380CC4-5D6E-409C-BE32-E72D297353CC}">
              <c16:uniqueId val="{00000001-FE0C-47E0-88B1-A1A29AD3FB95}"/>
            </c:ext>
          </c:extLst>
        </c:ser>
        <c:dLbls>
          <c:showLegendKey val="0"/>
          <c:showVal val="0"/>
          <c:showCatName val="0"/>
          <c:showSerName val="0"/>
          <c:showPercent val="0"/>
          <c:showBubbleSize val="0"/>
        </c:dLbls>
        <c:marker val="1"/>
        <c:smooth val="0"/>
        <c:axId val="428755064"/>
        <c:axId val="428755456"/>
      </c:lineChart>
      <c:dateAx>
        <c:axId val="428755064"/>
        <c:scaling>
          <c:orientation val="minMax"/>
        </c:scaling>
        <c:delete val="1"/>
        <c:axPos val="b"/>
        <c:numFmt formatCode="&quot;H&quot;yy" sourceLinked="1"/>
        <c:majorTickMark val="none"/>
        <c:minorTickMark val="none"/>
        <c:tickLblPos val="none"/>
        <c:crossAx val="428755456"/>
        <c:crosses val="autoZero"/>
        <c:auto val="1"/>
        <c:lblOffset val="100"/>
        <c:baseTimeUnit val="years"/>
      </c:dateAx>
      <c:valAx>
        <c:axId val="428755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75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295.48</c:v>
                </c:pt>
                <c:pt idx="1">
                  <c:v>297.98</c:v>
                </c:pt>
                <c:pt idx="2">
                  <c:v>416.57</c:v>
                </c:pt>
                <c:pt idx="3">
                  <c:v>334.09</c:v>
                </c:pt>
                <c:pt idx="4">
                  <c:v>362.64</c:v>
                </c:pt>
              </c:numCache>
            </c:numRef>
          </c:val>
          <c:extLst xmlns:c16r2="http://schemas.microsoft.com/office/drawing/2015/06/chart">
            <c:ext xmlns:c16="http://schemas.microsoft.com/office/drawing/2014/chart" uri="{C3380CC4-5D6E-409C-BE32-E72D297353CC}">
              <c16:uniqueId val="{00000000-01C3-4DBD-84A8-8D0B5AB4C01F}"/>
            </c:ext>
          </c:extLst>
        </c:ser>
        <c:dLbls>
          <c:showLegendKey val="0"/>
          <c:showVal val="0"/>
          <c:showCatName val="0"/>
          <c:showSerName val="0"/>
          <c:showPercent val="0"/>
          <c:showBubbleSize val="0"/>
        </c:dLbls>
        <c:gapWidth val="150"/>
        <c:axId val="428757416"/>
        <c:axId val="42780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xmlns:c16r2="http://schemas.microsoft.com/office/drawing/2015/06/chart">
            <c:ext xmlns:c16="http://schemas.microsoft.com/office/drawing/2014/chart" uri="{C3380CC4-5D6E-409C-BE32-E72D297353CC}">
              <c16:uniqueId val="{00000001-01C3-4DBD-84A8-8D0B5AB4C01F}"/>
            </c:ext>
          </c:extLst>
        </c:ser>
        <c:dLbls>
          <c:showLegendKey val="0"/>
          <c:showVal val="0"/>
          <c:showCatName val="0"/>
          <c:showSerName val="0"/>
          <c:showPercent val="0"/>
          <c:showBubbleSize val="0"/>
        </c:dLbls>
        <c:marker val="1"/>
        <c:smooth val="0"/>
        <c:axId val="428757416"/>
        <c:axId val="427807992"/>
      </c:lineChart>
      <c:dateAx>
        <c:axId val="428757416"/>
        <c:scaling>
          <c:orientation val="minMax"/>
        </c:scaling>
        <c:delete val="1"/>
        <c:axPos val="b"/>
        <c:numFmt formatCode="&quot;H&quot;yy" sourceLinked="1"/>
        <c:majorTickMark val="none"/>
        <c:minorTickMark val="none"/>
        <c:tickLblPos val="none"/>
        <c:crossAx val="427807992"/>
        <c:crosses val="autoZero"/>
        <c:auto val="1"/>
        <c:lblOffset val="100"/>
        <c:baseTimeUnit val="years"/>
      </c:dateAx>
      <c:valAx>
        <c:axId val="427807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875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570.01</c:v>
                </c:pt>
                <c:pt idx="1">
                  <c:v>549.05999999999995</c:v>
                </c:pt>
                <c:pt idx="2">
                  <c:v>523.16</c:v>
                </c:pt>
                <c:pt idx="3">
                  <c:v>526.35</c:v>
                </c:pt>
                <c:pt idx="4">
                  <c:v>518.69000000000005</c:v>
                </c:pt>
              </c:numCache>
            </c:numRef>
          </c:val>
          <c:extLst xmlns:c16r2="http://schemas.microsoft.com/office/drawing/2015/06/chart">
            <c:ext xmlns:c16="http://schemas.microsoft.com/office/drawing/2014/chart" uri="{C3380CC4-5D6E-409C-BE32-E72D297353CC}">
              <c16:uniqueId val="{00000000-FA7F-4A76-AB7F-64E0E68DF0C7}"/>
            </c:ext>
          </c:extLst>
        </c:ser>
        <c:dLbls>
          <c:showLegendKey val="0"/>
          <c:showVal val="0"/>
          <c:showCatName val="0"/>
          <c:showSerName val="0"/>
          <c:showPercent val="0"/>
          <c:showBubbleSize val="0"/>
        </c:dLbls>
        <c:gapWidth val="150"/>
        <c:axId val="427812696"/>
        <c:axId val="4278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xmlns:c16r2="http://schemas.microsoft.com/office/drawing/2015/06/chart">
            <c:ext xmlns:c16="http://schemas.microsoft.com/office/drawing/2014/chart" uri="{C3380CC4-5D6E-409C-BE32-E72D297353CC}">
              <c16:uniqueId val="{00000001-FA7F-4A76-AB7F-64E0E68DF0C7}"/>
            </c:ext>
          </c:extLst>
        </c:ser>
        <c:dLbls>
          <c:showLegendKey val="0"/>
          <c:showVal val="0"/>
          <c:showCatName val="0"/>
          <c:showSerName val="0"/>
          <c:showPercent val="0"/>
          <c:showBubbleSize val="0"/>
        </c:dLbls>
        <c:marker val="1"/>
        <c:smooth val="0"/>
        <c:axId val="427812696"/>
        <c:axId val="427813480"/>
      </c:lineChart>
      <c:dateAx>
        <c:axId val="427812696"/>
        <c:scaling>
          <c:orientation val="minMax"/>
        </c:scaling>
        <c:delete val="1"/>
        <c:axPos val="b"/>
        <c:numFmt formatCode="&quot;H&quot;yy" sourceLinked="1"/>
        <c:majorTickMark val="none"/>
        <c:minorTickMark val="none"/>
        <c:tickLblPos val="none"/>
        <c:crossAx val="427813480"/>
        <c:crosses val="autoZero"/>
        <c:auto val="1"/>
        <c:lblOffset val="100"/>
        <c:baseTimeUnit val="years"/>
      </c:dateAx>
      <c:valAx>
        <c:axId val="427813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781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103.74</c:v>
                </c:pt>
                <c:pt idx="1">
                  <c:v>103.72</c:v>
                </c:pt>
                <c:pt idx="2">
                  <c:v>102.59</c:v>
                </c:pt>
                <c:pt idx="3">
                  <c:v>101.91</c:v>
                </c:pt>
                <c:pt idx="4">
                  <c:v>103.1</c:v>
                </c:pt>
              </c:numCache>
            </c:numRef>
          </c:val>
          <c:extLst xmlns:c16r2="http://schemas.microsoft.com/office/drawing/2015/06/chart">
            <c:ext xmlns:c16="http://schemas.microsoft.com/office/drawing/2014/chart" uri="{C3380CC4-5D6E-409C-BE32-E72D297353CC}">
              <c16:uniqueId val="{00000000-561F-4AB8-8EBB-912CBB1EFBBE}"/>
            </c:ext>
          </c:extLst>
        </c:ser>
        <c:dLbls>
          <c:showLegendKey val="0"/>
          <c:showVal val="0"/>
          <c:showCatName val="0"/>
          <c:showSerName val="0"/>
          <c:showPercent val="0"/>
          <c:showBubbleSize val="0"/>
        </c:dLbls>
        <c:gapWidth val="150"/>
        <c:axId val="427809952"/>
        <c:axId val="4278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xmlns:c16r2="http://schemas.microsoft.com/office/drawing/2015/06/chart">
            <c:ext xmlns:c16="http://schemas.microsoft.com/office/drawing/2014/chart" uri="{C3380CC4-5D6E-409C-BE32-E72D297353CC}">
              <c16:uniqueId val="{00000001-561F-4AB8-8EBB-912CBB1EFBBE}"/>
            </c:ext>
          </c:extLst>
        </c:ser>
        <c:dLbls>
          <c:showLegendKey val="0"/>
          <c:showVal val="0"/>
          <c:showCatName val="0"/>
          <c:showSerName val="0"/>
          <c:showPercent val="0"/>
          <c:showBubbleSize val="0"/>
        </c:dLbls>
        <c:marker val="1"/>
        <c:smooth val="0"/>
        <c:axId val="427809952"/>
        <c:axId val="427811520"/>
      </c:lineChart>
      <c:dateAx>
        <c:axId val="427809952"/>
        <c:scaling>
          <c:orientation val="minMax"/>
        </c:scaling>
        <c:delete val="1"/>
        <c:axPos val="b"/>
        <c:numFmt formatCode="&quot;H&quot;yy" sourceLinked="1"/>
        <c:majorTickMark val="none"/>
        <c:minorTickMark val="none"/>
        <c:tickLblPos val="none"/>
        <c:crossAx val="427811520"/>
        <c:crosses val="autoZero"/>
        <c:auto val="1"/>
        <c:lblOffset val="100"/>
        <c:baseTimeUnit val="years"/>
      </c:dateAx>
      <c:valAx>
        <c:axId val="4278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204.4</c:v>
                </c:pt>
                <c:pt idx="1">
                  <c:v>204.74</c:v>
                </c:pt>
                <c:pt idx="2">
                  <c:v>212.24</c:v>
                </c:pt>
                <c:pt idx="3">
                  <c:v>214.42</c:v>
                </c:pt>
                <c:pt idx="4">
                  <c:v>213.15</c:v>
                </c:pt>
              </c:numCache>
            </c:numRef>
          </c:val>
          <c:extLst xmlns:c16r2="http://schemas.microsoft.com/office/drawing/2015/06/chart">
            <c:ext xmlns:c16="http://schemas.microsoft.com/office/drawing/2014/chart" uri="{C3380CC4-5D6E-409C-BE32-E72D297353CC}">
              <c16:uniqueId val="{00000000-04E1-4541-87FA-5F3FAF743C82}"/>
            </c:ext>
          </c:extLst>
        </c:ser>
        <c:dLbls>
          <c:showLegendKey val="0"/>
          <c:showVal val="0"/>
          <c:showCatName val="0"/>
          <c:showSerName val="0"/>
          <c:showPercent val="0"/>
          <c:showBubbleSize val="0"/>
        </c:dLbls>
        <c:gapWidth val="150"/>
        <c:axId val="427811912"/>
        <c:axId val="42781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xmlns:c16r2="http://schemas.microsoft.com/office/drawing/2015/06/chart">
            <c:ext xmlns:c16="http://schemas.microsoft.com/office/drawing/2014/chart" uri="{C3380CC4-5D6E-409C-BE32-E72D297353CC}">
              <c16:uniqueId val="{00000001-04E1-4541-87FA-5F3FAF743C82}"/>
            </c:ext>
          </c:extLst>
        </c:ser>
        <c:dLbls>
          <c:showLegendKey val="0"/>
          <c:showVal val="0"/>
          <c:showCatName val="0"/>
          <c:showSerName val="0"/>
          <c:showPercent val="0"/>
          <c:showBubbleSize val="0"/>
        </c:dLbls>
        <c:marker val="1"/>
        <c:smooth val="0"/>
        <c:axId val="427811912"/>
        <c:axId val="427813088"/>
      </c:lineChart>
      <c:dateAx>
        <c:axId val="427811912"/>
        <c:scaling>
          <c:orientation val="minMax"/>
        </c:scaling>
        <c:delete val="1"/>
        <c:axPos val="b"/>
        <c:numFmt formatCode="&quot;H&quot;yy" sourceLinked="1"/>
        <c:majorTickMark val="none"/>
        <c:minorTickMark val="none"/>
        <c:tickLblPos val="none"/>
        <c:crossAx val="427813088"/>
        <c:crosses val="autoZero"/>
        <c:auto val="1"/>
        <c:lblOffset val="100"/>
        <c:baseTimeUnit val="years"/>
      </c:dateAx>
      <c:valAx>
        <c:axId val="4278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81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60" zoomScaleNormal="60" workbookViewId="0">
      <selection activeCell="C1" sqref="C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秋田県　大館市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71558</v>
      </c>
      <c r="AM8" s="71"/>
      <c r="AN8" s="71"/>
      <c r="AO8" s="71"/>
      <c r="AP8" s="71"/>
      <c r="AQ8" s="71"/>
      <c r="AR8" s="71"/>
      <c r="AS8" s="71"/>
      <c r="AT8" s="67">
        <f>データ!$S$6</f>
        <v>913.22</v>
      </c>
      <c r="AU8" s="68"/>
      <c r="AV8" s="68"/>
      <c r="AW8" s="68"/>
      <c r="AX8" s="68"/>
      <c r="AY8" s="68"/>
      <c r="AZ8" s="68"/>
      <c r="BA8" s="68"/>
      <c r="BB8" s="70">
        <f>データ!$T$6</f>
        <v>78.36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61.93</v>
      </c>
      <c r="J10" s="68"/>
      <c r="K10" s="68"/>
      <c r="L10" s="68"/>
      <c r="M10" s="68"/>
      <c r="N10" s="68"/>
      <c r="O10" s="69"/>
      <c r="P10" s="70">
        <f>データ!$P$6</f>
        <v>82.09</v>
      </c>
      <c r="Q10" s="70"/>
      <c r="R10" s="70"/>
      <c r="S10" s="70"/>
      <c r="T10" s="70"/>
      <c r="U10" s="70"/>
      <c r="V10" s="70"/>
      <c r="W10" s="71">
        <f>データ!$Q$6</f>
        <v>3949</v>
      </c>
      <c r="X10" s="71"/>
      <c r="Y10" s="71"/>
      <c r="Z10" s="71"/>
      <c r="AA10" s="71"/>
      <c r="AB10" s="71"/>
      <c r="AC10" s="71"/>
      <c r="AD10" s="2"/>
      <c r="AE10" s="2"/>
      <c r="AF10" s="2"/>
      <c r="AG10" s="2"/>
      <c r="AH10" s="4"/>
      <c r="AI10" s="4"/>
      <c r="AJ10" s="4"/>
      <c r="AK10" s="4"/>
      <c r="AL10" s="71">
        <f>データ!$U$6</f>
        <v>58206</v>
      </c>
      <c r="AM10" s="71"/>
      <c r="AN10" s="71"/>
      <c r="AO10" s="71"/>
      <c r="AP10" s="71"/>
      <c r="AQ10" s="71"/>
      <c r="AR10" s="71"/>
      <c r="AS10" s="71"/>
      <c r="AT10" s="67">
        <f>データ!$V$6</f>
        <v>93.87</v>
      </c>
      <c r="AU10" s="68"/>
      <c r="AV10" s="68"/>
      <c r="AW10" s="68"/>
      <c r="AX10" s="68"/>
      <c r="AY10" s="68"/>
      <c r="AZ10" s="68"/>
      <c r="BA10" s="68"/>
      <c r="BB10" s="70">
        <f>データ!$W$6</f>
        <v>620.07000000000005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MDLy1uSTdpQaH0D02mfOOe8t9KsuQPI3cDOu//jl9klfTv/33FQEZtaSW+UQAZ6V3MCrP6cCkAP+j/Q941B+w==" saltValue="39Ws5QybOMCl4risMS1k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52043</v>
      </c>
      <c r="D6" s="34">
        <f t="shared" si="3"/>
        <v>46</v>
      </c>
      <c r="E6" s="34">
        <f t="shared" si="3"/>
        <v>1</v>
      </c>
      <c r="F6" s="34">
        <f t="shared" si="3"/>
        <v>0</v>
      </c>
      <c r="G6" s="34">
        <f t="shared" si="3"/>
        <v>1</v>
      </c>
      <c r="H6" s="34" t="str">
        <f t="shared" si="3"/>
        <v>秋田県　大館市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61.93</v>
      </c>
      <c r="P6" s="35">
        <f t="shared" si="3"/>
        <v>82.09</v>
      </c>
      <c r="Q6" s="35">
        <f t="shared" si="3"/>
        <v>3949</v>
      </c>
      <c r="R6" s="35">
        <f t="shared" si="3"/>
        <v>71558</v>
      </c>
      <c r="S6" s="35">
        <f t="shared" si="3"/>
        <v>913.22</v>
      </c>
      <c r="T6" s="35">
        <f t="shared" si="3"/>
        <v>78.36</v>
      </c>
      <c r="U6" s="35">
        <f t="shared" si="3"/>
        <v>58206</v>
      </c>
      <c r="V6" s="35">
        <f t="shared" si="3"/>
        <v>93.87</v>
      </c>
      <c r="W6" s="35">
        <f t="shared" si="3"/>
        <v>620.07000000000005</v>
      </c>
      <c r="X6" s="36">
        <f>IF(X7="",NA(),X7)</f>
        <v>109.47</v>
      </c>
      <c r="Y6" s="36">
        <f t="shared" ref="Y6:AG6" si="4">IF(Y7="",NA(),Y7)</f>
        <v>109.39</v>
      </c>
      <c r="Z6" s="36">
        <f t="shared" si="4"/>
        <v>108.84</v>
      </c>
      <c r="AA6" s="36">
        <f t="shared" si="4"/>
        <v>108.31</v>
      </c>
      <c r="AB6" s="36">
        <f t="shared" si="4"/>
        <v>108.65</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295.48</v>
      </c>
      <c r="AU6" s="36">
        <f t="shared" ref="AU6:BC6" si="6">IF(AU7="",NA(),AU7)</f>
        <v>297.98</v>
      </c>
      <c r="AV6" s="36">
        <f t="shared" si="6"/>
        <v>416.57</v>
      </c>
      <c r="AW6" s="36">
        <f t="shared" si="6"/>
        <v>334.09</v>
      </c>
      <c r="AX6" s="36">
        <f t="shared" si="6"/>
        <v>362.64</v>
      </c>
      <c r="AY6" s="36">
        <f t="shared" si="6"/>
        <v>346.59</v>
      </c>
      <c r="AZ6" s="36">
        <f t="shared" si="6"/>
        <v>357.82</v>
      </c>
      <c r="BA6" s="36">
        <f t="shared" si="6"/>
        <v>355.5</v>
      </c>
      <c r="BB6" s="36">
        <f t="shared" si="6"/>
        <v>349.83</v>
      </c>
      <c r="BC6" s="36">
        <f t="shared" si="6"/>
        <v>360.86</v>
      </c>
      <c r="BD6" s="35" t="str">
        <f>IF(BD7="","",IF(BD7="-","【-】","【"&amp;SUBSTITUTE(TEXT(BD7,"#,##0.00"),"-","△")&amp;"】"))</f>
        <v>【264.97】</v>
      </c>
      <c r="BE6" s="36">
        <f>IF(BE7="",NA(),BE7)</f>
        <v>570.01</v>
      </c>
      <c r="BF6" s="36">
        <f t="shared" ref="BF6:BN6" si="7">IF(BF7="",NA(),BF7)</f>
        <v>549.05999999999995</v>
      </c>
      <c r="BG6" s="36">
        <f t="shared" si="7"/>
        <v>523.16</v>
      </c>
      <c r="BH6" s="36">
        <f t="shared" si="7"/>
        <v>526.35</v>
      </c>
      <c r="BI6" s="36">
        <f t="shared" si="7"/>
        <v>518.69000000000005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103.74</v>
      </c>
      <c r="BQ6" s="36">
        <f t="shared" ref="BQ6:BY6" si="8">IF(BQ7="",NA(),BQ7)</f>
        <v>103.72</v>
      </c>
      <c r="BR6" s="36">
        <f t="shared" si="8"/>
        <v>102.59</v>
      </c>
      <c r="BS6" s="36">
        <f t="shared" si="8"/>
        <v>101.91</v>
      </c>
      <c r="BT6" s="36">
        <f t="shared" si="8"/>
        <v>103.1</v>
      </c>
      <c r="BU6" s="36">
        <f t="shared" si="8"/>
        <v>105.71</v>
      </c>
      <c r="BV6" s="36">
        <f t="shared" si="8"/>
        <v>106.01</v>
      </c>
      <c r="BW6" s="36">
        <f t="shared" si="8"/>
        <v>104.57</v>
      </c>
      <c r="BX6" s="36">
        <f t="shared" si="8"/>
        <v>103.54</v>
      </c>
      <c r="BY6" s="36">
        <f t="shared" si="8"/>
        <v>103.32</v>
      </c>
      <c r="BZ6" s="35" t="str">
        <f>IF(BZ7="","",IF(BZ7="-","【-】","【"&amp;SUBSTITUTE(TEXT(BZ7,"#,##0.00"),"-","△")&amp;"】"))</f>
        <v>【103.24】</v>
      </c>
      <c r="CA6" s="36">
        <f>IF(CA7="",NA(),CA7)</f>
        <v>204.4</v>
      </c>
      <c r="CB6" s="36">
        <f t="shared" ref="CB6:CJ6" si="9">IF(CB7="",NA(),CB7)</f>
        <v>204.74</v>
      </c>
      <c r="CC6" s="36">
        <f t="shared" si="9"/>
        <v>212.24</v>
      </c>
      <c r="CD6" s="36">
        <f t="shared" si="9"/>
        <v>214.42</v>
      </c>
      <c r="CE6" s="36">
        <f t="shared" si="9"/>
        <v>213.15</v>
      </c>
      <c r="CF6" s="36">
        <f t="shared" si="9"/>
        <v>162.15</v>
      </c>
      <c r="CG6" s="36">
        <f t="shared" si="9"/>
        <v>162.24</v>
      </c>
      <c r="CH6" s="36">
        <f t="shared" si="9"/>
        <v>165.47</v>
      </c>
      <c r="CI6" s="36">
        <f t="shared" si="9"/>
        <v>167.46</v>
      </c>
      <c r="CJ6" s="36">
        <f t="shared" si="9"/>
        <v>168.56</v>
      </c>
      <c r="CK6" s="35" t="str">
        <f>IF(CK7="","",IF(CK7="-","【-】","【"&amp;SUBSTITUTE(TEXT(CK7,"#,##0.00"),"-","△")&amp;"】"))</f>
        <v>【168.38】</v>
      </c>
      <c r="CL6" s="36">
        <f>IF(CL7="",NA(),CL7)</f>
        <v>59.43</v>
      </c>
      <c r="CM6" s="36">
        <f t="shared" ref="CM6:CU6" si="10">IF(CM7="",NA(),CM7)</f>
        <v>56.16</v>
      </c>
      <c r="CN6" s="36">
        <f t="shared" si="10"/>
        <v>62.35</v>
      </c>
      <c r="CO6" s="36">
        <f t="shared" si="10"/>
        <v>61.49</v>
      </c>
      <c r="CP6" s="36">
        <f t="shared" si="10"/>
        <v>62.95</v>
      </c>
      <c r="CQ6" s="36">
        <f t="shared" si="10"/>
        <v>59.34</v>
      </c>
      <c r="CR6" s="36">
        <f t="shared" si="10"/>
        <v>59.11</v>
      </c>
      <c r="CS6" s="36">
        <f t="shared" si="10"/>
        <v>59.74</v>
      </c>
      <c r="CT6" s="36">
        <f t="shared" si="10"/>
        <v>59.46</v>
      </c>
      <c r="CU6" s="36">
        <f t="shared" si="10"/>
        <v>59.51</v>
      </c>
      <c r="CV6" s="35" t="str">
        <f>IF(CV7="","",IF(CV7="-","【-】","【"&amp;SUBSTITUTE(TEXT(CV7,"#,##0.00"),"-","△")&amp;"】"))</f>
        <v>【60.00】</v>
      </c>
      <c r="CW6" s="36">
        <f>IF(CW7="",NA(),CW7)</f>
        <v>77.77</v>
      </c>
      <c r="CX6" s="36">
        <f t="shared" ref="CX6:DF6" si="11">IF(CX7="",NA(),CX7)</f>
        <v>77.819999999999993</v>
      </c>
      <c r="CY6" s="36">
        <f t="shared" si="11"/>
        <v>76.760000000000005</v>
      </c>
      <c r="CZ6" s="36">
        <f t="shared" si="11"/>
        <v>77.86</v>
      </c>
      <c r="DA6" s="36">
        <f t="shared" si="11"/>
        <v>75.37</v>
      </c>
      <c r="DB6" s="36">
        <f t="shared" si="11"/>
        <v>87.74</v>
      </c>
      <c r="DC6" s="36">
        <f t="shared" si="11"/>
        <v>87.91</v>
      </c>
      <c r="DD6" s="36">
        <f t="shared" si="11"/>
        <v>87.28</v>
      </c>
      <c r="DE6" s="36">
        <f t="shared" si="11"/>
        <v>87.41</v>
      </c>
      <c r="DF6" s="36">
        <f t="shared" si="11"/>
        <v>87.08</v>
      </c>
      <c r="DG6" s="35" t="str">
        <f>IF(DG7="","",IF(DG7="-","【-】","【"&amp;SUBSTITUTE(TEXT(DG7,"#,##0.00"),"-","△")&amp;"】"))</f>
        <v>【89.80】</v>
      </c>
      <c r="DH6" s="36">
        <f>IF(DH7="",NA(),DH7)</f>
        <v>47.96</v>
      </c>
      <c r="DI6" s="36">
        <f t="shared" ref="DI6:DQ6" si="12">IF(DI7="",NA(),DI7)</f>
        <v>46.73</v>
      </c>
      <c r="DJ6" s="36">
        <f t="shared" si="12"/>
        <v>48.26</v>
      </c>
      <c r="DK6" s="36">
        <f t="shared" si="12"/>
        <v>49.74</v>
      </c>
      <c r="DL6" s="36">
        <f t="shared" si="12"/>
        <v>51.12</v>
      </c>
      <c r="DM6" s="36">
        <f t="shared" si="12"/>
        <v>46.27</v>
      </c>
      <c r="DN6" s="36">
        <f t="shared" si="12"/>
        <v>46.88</v>
      </c>
      <c r="DO6" s="36">
        <f t="shared" si="12"/>
        <v>46.94</v>
      </c>
      <c r="DP6" s="36">
        <f t="shared" si="12"/>
        <v>47.62</v>
      </c>
      <c r="DQ6" s="36">
        <f t="shared" si="12"/>
        <v>48.55</v>
      </c>
      <c r="DR6" s="35" t="str">
        <f>IF(DR7="","",IF(DR7="-","【-】","【"&amp;SUBSTITUTE(TEXT(DR7,"#,##0.00"),"-","△")&amp;"】"))</f>
        <v>【49.59】</v>
      </c>
      <c r="DS6" s="36">
        <f>IF(DS7="",NA(),DS7)</f>
        <v>8.73</v>
      </c>
      <c r="DT6" s="36">
        <f t="shared" ref="DT6:EB6" si="13">IF(DT7="",NA(),DT7)</f>
        <v>8.99</v>
      </c>
      <c r="DU6" s="36">
        <f t="shared" si="13"/>
        <v>13.27</v>
      </c>
      <c r="DV6" s="36">
        <f t="shared" si="13"/>
        <v>16.12</v>
      </c>
      <c r="DW6" s="36">
        <f t="shared" si="13"/>
        <v>23.16</v>
      </c>
      <c r="DX6" s="36">
        <f t="shared" si="13"/>
        <v>10.93</v>
      </c>
      <c r="DY6" s="36">
        <f t="shared" si="13"/>
        <v>13.39</v>
      </c>
      <c r="DZ6" s="36">
        <f t="shared" si="13"/>
        <v>14.48</v>
      </c>
      <c r="EA6" s="36">
        <f t="shared" si="13"/>
        <v>16.27</v>
      </c>
      <c r="EB6" s="36">
        <f t="shared" si="13"/>
        <v>17.11</v>
      </c>
      <c r="EC6" s="35" t="str">
        <f>IF(EC7="","",IF(EC7="-","【-】","【"&amp;SUBSTITUTE(TEXT(EC7,"#,##0.00"),"-","△")&amp;"】"))</f>
        <v>【19.44】</v>
      </c>
      <c r="ED6" s="36">
        <f>IF(ED7="",NA(),ED7)</f>
        <v>0.18</v>
      </c>
      <c r="EE6" s="36">
        <f t="shared" ref="EE6:EM6" si="14">IF(EE7="",NA(),EE7)</f>
        <v>1.59</v>
      </c>
      <c r="EF6" s="36">
        <f t="shared" si="14"/>
        <v>0.12</v>
      </c>
      <c r="EG6" s="36">
        <f t="shared" si="14"/>
        <v>0.21</v>
      </c>
      <c r="EH6" s="36">
        <f t="shared" si="14"/>
        <v>0.14000000000000001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52043</v>
      </c>
      <c r="D7" s="38">
        <v>46</v>
      </c>
      <c r="E7" s="38">
        <v>1</v>
      </c>
      <c r="F7" s="38">
        <v>0</v>
      </c>
      <c r="G7" s="38">
        <v>1</v>
      </c>
      <c r="H7" s="38" t="s">
        <v>93</v>
      </c>
      <c r="I7" s="38" t="s">
        <v>94</v>
      </c>
      <c r="J7" s="38" t="s">
        <v>95</v>
      </c>
      <c r="K7" s="38" t="s">
        <v>96</v>
      </c>
      <c r="L7" s="38" t="s">
        <v>97</v>
      </c>
      <c r="M7" s="38" t="s">
        <v>98</v>
      </c>
      <c r="N7" s="39" t="s">
        <v>99</v>
      </c>
      <c r="O7" s="39">
        <v>61.93</v>
      </c>
      <c r="P7" s="39">
        <v>82.09</v>
      </c>
      <c r="Q7" s="39">
        <v>3949</v>
      </c>
      <c r="R7" s="39">
        <v>71558</v>
      </c>
      <c r="S7" s="39">
        <v>913.22</v>
      </c>
      <c r="T7" s="39">
        <v>78.36</v>
      </c>
      <c r="U7" s="39">
        <v>58206</v>
      </c>
      <c r="V7" s="39">
        <v>93.87</v>
      </c>
      <c r="W7" s="39">
        <v>620.07000000000005</v>
      </c>
      <c r="X7" s="39">
        <v>109.47</v>
      </c>
      <c r="Y7" s="39">
        <v>109.39</v>
      </c>
      <c r="Z7" s="39">
        <v>108.84</v>
      </c>
      <c r="AA7" s="39">
        <v>108.31</v>
      </c>
      <c r="AB7" s="39">
        <v>108.65</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295.48</v>
      </c>
      <c r="AU7" s="39">
        <v>297.98</v>
      </c>
      <c r="AV7" s="39">
        <v>416.57</v>
      </c>
      <c r="AW7" s="39">
        <v>334.09</v>
      </c>
      <c r="AX7" s="39">
        <v>362.64</v>
      </c>
      <c r="AY7" s="39">
        <v>346.59</v>
      </c>
      <c r="AZ7" s="39">
        <v>357.82</v>
      </c>
      <c r="BA7" s="39">
        <v>355.5</v>
      </c>
      <c r="BB7" s="39">
        <v>349.83</v>
      </c>
      <c r="BC7" s="39">
        <v>360.86</v>
      </c>
      <c r="BD7" s="39">
        <v>264.97000000000003</v>
      </c>
      <c r="BE7" s="39">
        <v>570.01</v>
      </c>
      <c r="BF7" s="39">
        <v>549.05999999999995</v>
      </c>
      <c r="BG7" s="39">
        <v>523.16</v>
      </c>
      <c r="BH7" s="39">
        <v>526.35</v>
      </c>
      <c r="BI7" s="39">
        <v>518.69000000000005</v>
      </c>
      <c r="BJ7" s="39">
        <v>312.02999999999997</v>
      </c>
      <c r="BK7" s="39">
        <v>307.45999999999998</v>
      </c>
      <c r="BL7" s="39">
        <v>312.58</v>
      </c>
      <c r="BM7" s="39">
        <v>314.87</v>
      </c>
      <c r="BN7" s="39">
        <v>309.27999999999997</v>
      </c>
      <c r="BO7" s="39">
        <v>266.61</v>
      </c>
      <c r="BP7" s="39">
        <v>103.74</v>
      </c>
      <c r="BQ7" s="39">
        <v>103.72</v>
      </c>
      <c r="BR7" s="39">
        <v>102.59</v>
      </c>
      <c r="BS7" s="39">
        <v>101.91</v>
      </c>
      <c r="BT7" s="39">
        <v>103.1</v>
      </c>
      <c r="BU7" s="39">
        <v>105.71</v>
      </c>
      <c r="BV7" s="39">
        <v>106.01</v>
      </c>
      <c r="BW7" s="39">
        <v>104.57</v>
      </c>
      <c r="BX7" s="39">
        <v>103.54</v>
      </c>
      <c r="BY7" s="39">
        <v>103.32</v>
      </c>
      <c r="BZ7" s="39">
        <v>103.24</v>
      </c>
      <c r="CA7" s="39">
        <v>204.4</v>
      </c>
      <c r="CB7" s="39">
        <v>204.74</v>
      </c>
      <c r="CC7" s="39">
        <v>212.24</v>
      </c>
      <c r="CD7" s="39">
        <v>214.42</v>
      </c>
      <c r="CE7" s="39">
        <v>213.15</v>
      </c>
      <c r="CF7" s="39">
        <v>162.15</v>
      </c>
      <c r="CG7" s="39">
        <v>162.24</v>
      </c>
      <c r="CH7" s="39">
        <v>165.47</v>
      </c>
      <c r="CI7" s="39">
        <v>167.46</v>
      </c>
      <c r="CJ7" s="39">
        <v>168.56</v>
      </c>
      <c r="CK7" s="39">
        <v>168.38</v>
      </c>
      <c r="CL7" s="39">
        <v>59.43</v>
      </c>
      <c r="CM7" s="39">
        <v>56.16</v>
      </c>
      <c r="CN7" s="39">
        <v>62.35</v>
      </c>
      <c r="CO7" s="39">
        <v>61.49</v>
      </c>
      <c r="CP7" s="39">
        <v>62.95</v>
      </c>
      <c r="CQ7" s="39">
        <v>59.34</v>
      </c>
      <c r="CR7" s="39">
        <v>59.11</v>
      </c>
      <c r="CS7" s="39">
        <v>59.74</v>
      </c>
      <c r="CT7" s="39">
        <v>59.46</v>
      </c>
      <c r="CU7" s="39">
        <v>59.51</v>
      </c>
      <c r="CV7" s="39">
        <v>60</v>
      </c>
      <c r="CW7" s="39">
        <v>77.77</v>
      </c>
      <c r="CX7" s="39">
        <v>77.819999999999993</v>
      </c>
      <c r="CY7" s="39">
        <v>76.760000000000005</v>
      </c>
      <c r="CZ7" s="39">
        <v>77.86</v>
      </c>
      <c r="DA7" s="39">
        <v>75.37</v>
      </c>
      <c r="DB7" s="39">
        <v>87.74</v>
      </c>
      <c r="DC7" s="39">
        <v>87.91</v>
      </c>
      <c r="DD7" s="39">
        <v>87.28</v>
      </c>
      <c r="DE7" s="39">
        <v>87.41</v>
      </c>
      <c r="DF7" s="39">
        <v>87.08</v>
      </c>
      <c r="DG7" s="39">
        <v>89.8</v>
      </c>
      <c r="DH7" s="39">
        <v>47.96</v>
      </c>
      <c r="DI7" s="39">
        <v>46.73</v>
      </c>
      <c r="DJ7" s="39">
        <v>48.26</v>
      </c>
      <c r="DK7" s="39">
        <v>49.74</v>
      </c>
      <c r="DL7" s="39">
        <v>51.12</v>
      </c>
      <c r="DM7" s="39">
        <v>46.27</v>
      </c>
      <c r="DN7" s="39">
        <v>46.88</v>
      </c>
      <c r="DO7" s="39">
        <v>46.94</v>
      </c>
      <c r="DP7" s="39">
        <v>47.62</v>
      </c>
      <c r="DQ7" s="39">
        <v>48.55</v>
      </c>
      <c r="DR7" s="39">
        <v>49.59</v>
      </c>
      <c r="DS7" s="39">
        <v>8.73</v>
      </c>
      <c r="DT7" s="39">
        <v>8.99</v>
      </c>
      <c r="DU7" s="39">
        <v>13.27</v>
      </c>
      <c r="DV7" s="39">
        <v>16.12</v>
      </c>
      <c r="DW7" s="39">
        <v>23.16</v>
      </c>
      <c r="DX7" s="39">
        <v>10.93</v>
      </c>
      <c r="DY7" s="39">
        <v>13.39</v>
      </c>
      <c r="DZ7" s="39">
        <v>14.48</v>
      </c>
      <c r="EA7" s="39">
        <v>16.27</v>
      </c>
      <c r="EB7" s="39">
        <v>17.11</v>
      </c>
      <c r="EC7" s="39">
        <v>19.440000000000001</v>
      </c>
      <c r="ED7" s="39">
        <v>0.18</v>
      </c>
      <c r="EE7" s="39">
        <v>1.59</v>
      </c>
      <c r="EF7" s="39">
        <v>0.12</v>
      </c>
      <c r="EG7" s="39">
        <v>0.21</v>
      </c>
      <c r="EH7" s="39">
        <v>0.14000000000000001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2021-01-20T01:09:41Z</cp:lastPrinted>
  <dcterms:created xsi:type="dcterms:W3CDTF">2020-12-04T02:03:32Z</dcterms:created>
  <dcterms:modified xsi:type="dcterms:W3CDTF">2021-03-01T05:45:27Z</dcterms:modified>
  <cp:category/>
</cp:coreProperties>
</file>