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ate-fs\建設部\水道課\3-02.【管理係】\R4年度作成フォルダ\7.調査・依頼・通知\2-1.【秋田県市町村課】\202302211529_【秋田県市町村課】令和３年度決算に係る経営比較分析表の公表について（事務連絡）.eml\2.経営比較分析表\"/>
    </mc:Choice>
  </mc:AlternateContent>
  <workbookProtection workbookAlgorithmName="SHA-512" workbookHashValue="5Ekpvcj4+P0qSpNWnGpB4xt7Jjwm0MQ64dGWT242XKD9b7o0Hju6z3ktGY9290AsatPiK4SOaHUfiEL8jyC9Ag==" workbookSaltValue="LOdlEkMfO2oIfsPwYQyi+g==" workbookSpinCount="100000" lockStructure="1"/>
  <bookViews>
    <workbookView xWindow="0" yWindow="0" windowWidth="28800" windowHeight="1150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<sst xmlns="http://schemas.openxmlformats.org/spreadsheetml/2006/main" count="228" uniqueCount="114">
  <si>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</si>
  <si>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</si>
  <si>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</si>
  <si>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</si>
  <si>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</si>
  <si>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</si>
  <si>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</si>
  <si>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</si>
  <si>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</si>
  <si>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</si>
  <si>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</si>
  <si>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</si>
  <si>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</si>
  <si>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</si>
  <si>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</si>
  <si>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</si>
  <si>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</si>
  <si>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</si>
  <si>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</si>
  <si>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</si>
  <si>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</si>
  <si>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</si>
  <si>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</si>
  <si>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</si>
  <si>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</si>
  <si>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</si>
  <si>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</si>
  <si>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</si>
  <si>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</si>
  <si>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</si>
  <si>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</si>
  <si>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</si>
  <si>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</si>
  <si>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</si>
  <si>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</si>
  <si>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</si>
  <si>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</si>
  <si>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</si>
  <si>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</si>
  <si>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</si>
  <si>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</si>
  <si>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</si>
  <si>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</si>
  <si>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</si>
  <si>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</si>
  <si>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</si>
  <si>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</si>
  <si>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</si>
  <si>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</si>
  <si>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</si>
  <si>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</si>
  <si>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</si>
  <si>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</si>
  <si>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</si>
  <si>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</si>
  <si>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</si>
  <si>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</si>
  <si>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</si>
  <si>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</si>
  <si>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</si>
  <si>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</si>
  <si>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</si>
  <si>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</si>
  <si>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</si>
  <si>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</si>
  <si>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</si>
  <si>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</si>
  <si>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</si>
  <si>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</si>
  <si>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</si>
  <si>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</si>
  <si>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</si>
  <si>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</si>
  <si>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</si>
  <si>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</si>
  <si>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</si>
  <si>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</si>
  <si>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</si>
  <si>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</si>
  <si>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</si>
  <si>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</si>
  <si>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</si>
  <si>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</si>
  <si>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</si>
  <si>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</si>
  <si>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</si>
  <si>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</si>
  <si>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</si>
  <si>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</si>
  <si>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</si>
  <si>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</si>
  <si>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</si>
  <si>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</si>
  <si>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</si>
  <si>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</si>
  <si>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</si>
  <si>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</si>
  <si>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</si>
  <si>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</si>
  <si>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</si>
  <si>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</si>
  <si>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</si>
  <si>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</si>
  <si>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</si>
  <si>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</si>
  <si>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</si>
  <si>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</si>
  <si>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</si>
  <si>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</si>
  <si>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</si>
  <si>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</si>
  <si>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が過去5年100％を超えて黒字経営を継続し、②累積欠損金比率は0となっています。⑤料金回収率も過去5年100％を超えていることから、給水に係る費用を料金で賄うことができているため、料金水準は適正と考えています。一方、④企業債残高対給水収益比率が類似団体平均を上回っており、借入金に依存する体質となっていますが、③流動比率は過去5年100％を大きく超えているため、短期的な債務に対する支払い能力は十分備えており、預金も借入金も多いという状況です。これは昭和50年代前半に第2次拡張事業で整備した基幹施設（取水場・浄水場・配水池・配水管）の老朽化に伴う大規模な改修のための資金を蓄えながら、必要な事業を行うための借入金をしていることが要因です。企業債の借入については、自己資金と将来の事業計画とのバランスをみながら計画的に行っています。以上のことから「経営の健全性」は概ね保たれていると考えます。
　⑦施設利用率は、類似団体の平均を上回っています。これは、平成29年度に簡易水道を上水道へ統合したことによる配水能力の規模の縮小が要因です。ただし、⑧有収率は類似団体平均を下回っており、原因として、配水管の老朽化に伴う漏水が多いことがあげられます。これらの結果、⑥給水原価が引き上がる主な要因になっています。以上のことから「経営の効率性」に問題があるため、改善に向けた対策が必要です。</t>
    <rPh sb="9" eb="10">
      <t>レイ</t>
    </rPh>
    <rPh sb="10" eb="11">
      <t>ワ</t>
    </rPh>
    <rPh sb="11" eb="13">
      <t>ガンネン</t>
    </rPh>
    <rPh sb="13" eb="14">
      <t>ド</t>
    </rPh>
    <rPh sb="24" eb="26">
      <t>ウワマワ</t>
    </rPh>
    <rPh sb="62" eb="63">
      <t>タッ</t>
    </rPh>
    <rPh sb="71" eb="73">
      <t>コンゴ</t>
    </rPh>
    <rPh sb="171" eb="173">
      <t>ヘイセイ</t>
    </rPh>
    <rPh sb="182" eb="183">
      <t>レイ</t>
    </rPh>
    <rPh sb="183" eb="184">
      <t>ワ</t>
    </rPh>
    <rPh sb="184" eb="185">
      <t>ガン</t>
    </rPh>
    <rPh sb="194" eb="195">
      <t>ナド</t>
    </rPh>
    <rPh sb="210" eb="212">
      <t>ヘイセイ</t>
    </rPh>
    <rPh sb="224" eb="225">
      <t>ナド</t>
    </rPh>
    <rPh sb="277" eb="278">
      <t>トモナ</t>
    </rPh>
    <phoneticPr fontId="4"/>
  </si>
  <si>
    <t>　②管路経年化率は、類似団体平均を上回っております。これは、拡張事業で整備した多くの配水管が法定耐用年数に達したためで、今後も率が上がることが予想されます。また、①有形固定資産減価償却率についても、拡張事業で整備した施設や管路の老朽化が要因となり、上昇することが予想されます。
　また、③管路更新率は類似団体平均を下回り、低い状況が続いていることから、老朽化した管路の更新が進んでいない状況であり、⑧有収率にも影響しております。
　以上のことから、今後も施設や管路の老朽化が進むため、更新計画の見直しを行い、老朽化による効率性の改善対策が必要です。</t>
    <rPh sb="124" eb="126">
      <t>ジョウショウ</t>
    </rPh>
    <rPh sb="176" eb="179">
      <t>ロウキュウカ</t>
    </rPh>
    <rPh sb="181" eb="183">
      <t>カンロ</t>
    </rPh>
    <rPh sb="184" eb="186">
      <t>コウシン</t>
    </rPh>
    <rPh sb="187" eb="188">
      <t>スス</t>
    </rPh>
    <rPh sb="193" eb="195">
      <t>ジョウキョウ</t>
    </rPh>
    <rPh sb="200" eb="203">
      <t>ユウシュウリツ</t>
    </rPh>
    <rPh sb="205" eb="207">
      <t>エイキョウ</t>
    </rPh>
    <rPh sb="237" eb="238">
      <t>スス</t>
    </rPh>
    <rPh sb="242" eb="246">
      <t>コウシンケイカク</t>
    </rPh>
    <rPh sb="247" eb="249">
      <t>ミナオ</t>
    </rPh>
    <rPh sb="251" eb="252">
      <t>オコナ</t>
    </rPh>
    <rPh sb="264" eb="266">
      <t>カイゼン</t>
    </rPh>
    <rPh sb="266" eb="268">
      <t>タイサク</t>
    </rPh>
    <rPh sb="269" eb="271">
      <t>ヒツヨウ</t>
    </rPh>
    <phoneticPr fontId="4"/>
  </si>
  <si>
    <t xml:space="preserve">  経営の健全性・効率性及び老朽化の状況それぞれの分析結果から、水道事業を持続可能なものとするため、次の対策を行ないます。
「効率性を高めるための対策」
・漏水を減らすため、老朽管更新事業を継続しながら、漏水調査の精度を高め、速やかに漏水箇所を修繕することで、有収率の向上を図り給水原価を引き下げます。
「老朽化への対策」
・財源に限りがあるため、計画的に企業債を活用しながら、老朽化・効率性どちらにも有効である老朽管更新事業を継続します。また、効率性を高めることで給水に係る費用を削減し、将来の基幹施設の大規模改修に備えるための資金を蓄え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</si>
</sst>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0.12</c:v>
                </c:pt>
                <c:pt idx="1">
                  <c:v>0.21</c:v>
                </c:pt>
                <c:pt idx="2">
                  <c:v>0.14000000000000001</c:v>
                </c:pt>
                <c:pt idx="3">
                  <c:v>0.28999999999999998</c:v>
                </c:pt>
                <c:pt idx="4">
                  <c:v>0.09</c:v>
                </c:pt>
              </c:numCache>
            </c:numRef>
          </c:val>
          <c:extLst>
            <c:ext xmlns:c16="http://schemas.microsoft.com/office/drawing/2014/chart" uri="{C3380CC4-5D6E-409C-BE32-E72D297353CC}">
              <c16:uniqueId val="{00000000-A958-424D-A1EC-E6D13C1F3C0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A958-424D-A1EC-E6D13C1F3C0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62.35</c:v>
                </c:pt>
                <c:pt idx="1">
                  <c:v>61.49</c:v>
                </c:pt>
                <c:pt idx="2">
                  <c:v>62.95</c:v>
                </c:pt>
                <c:pt idx="3">
                  <c:v>64.33</c:v>
                </c:pt>
                <c:pt idx="4">
                  <c:v>66.010000000000005</c:v>
                </c:pt>
              </c:numCache>
            </c:numRef>
          </c:val>
          <c:extLst>
            <c:ext xmlns:c16="http://schemas.microsoft.com/office/drawing/2014/chart" uri="{C3380CC4-5D6E-409C-BE32-E72D297353CC}">
              <c16:uniqueId val="{00000000-FE76-4789-9D81-1F80A379680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FE76-4789-9D81-1F80A379680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76.760000000000005</c:v>
                </c:pt>
                <c:pt idx="1">
                  <c:v>77.86</c:v>
                </c:pt>
                <c:pt idx="2">
                  <c:v>75.37</c:v>
                </c:pt>
                <c:pt idx="3">
                  <c:v>74.08</c:v>
                </c:pt>
                <c:pt idx="4">
                  <c:v>71.959999999999994</c:v>
                </c:pt>
              </c:numCache>
            </c:numRef>
          </c:val>
          <c:extLst>
            <c:ext xmlns:c16="http://schemas.microsoft.com/office/drawing/2014/chart" uri="{C3380CC4-5D6E-409C-BE32-E72D297353CC}">
              <c16:uniqueId val="{00000000-DFCB-4568-96B8-C106627C59A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DFCB-4568-96B8-C106627C59A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108.84</c:v>
                </c:pt>
                <c:pt idx="1">
                  <c:v>108.31</c:v>
                </c:pt>
                <c:pt idx="2">
                  <c:v>108.65</c:v>
                </c:pt>
                <c:pt idx="3">
                  <c:v>110.03</c:v>
                </c:pt>
                <c:pt idx="4">
                  <c:v>112.54</c:v>
                </c:pt>
              </c:numCache>
            </c:numRef>
          </c:val>
          <c:extLst>
            <c:ext xmlns:c16="http://schemas.microsoft.com/office/drawing/2014/chart" uri="{C3380CC4-5D6E-409C-BE32-E72D297353CC}">
              <c16:uniqueId val="{00000000-8663-4B1C-89D8-B99AE4CEBB4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8663-4B1C-89D8-B99AE4CEBB4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48.26</c:v>
                </c:pt>
                <c:pt idx="1">
                  <c:v>49.74</c:v>
                </c:pt>
                <c:pt idx="2">
                  <c:v>51.12</c:v>
                </c:pt>
                <c:pt idx="3">
                  <c:v>52.05</c:v>
                </c:pt>
                <c:pt idx="4">
                  <c:v>52.78</c:v>
                </c:pt>
              </c:numCache>
            </c:numRef>
          </c:val>
          <c:extLst>
            <c:ext xmlns:c16="http://schemas.microsoft.com/office/drawing/2014/chart" uri="{C3380CC4-5D6E-409C-BE32-E72D297353CC}">
              <c16:uniqueId val="{00000000-8024-40CC-949A-B02767B64EB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8024-40CC-949A-B02767B64EB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13.27</c:v>
                </c:pt>
                <c:pt idx="1">
                  <c:v>16.12</c:v>
                </c:pt>
                <c:pt idx="2">
                  <c:v>23.16</c:v>
                </c:pt>
                <c:pt idx="3">
                  <c:v>23.38</c:v>
                </c:pt>
                <c:pt idx="4">
                  <c:v>23.58</c:v>
                </c:pt>
              </c:numCache>
            </c:numRef>
          </c:val>
          <c:extLst>
            <c:ext xmlns:c16="http://schemas.microsoft.com/office/drawing/2014/chart" uri="{C3380CC4-5D6E-409C-BE32-E72D297353CC}">
              <c16:uniqueId val="{00000000-2C45-428A-965E-388D193CAE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2C45-428A-965E-388D193CAE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23-4920-AF6B-F6B6F6A8F29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5823-4920-AF6B-F6B6F6A8F29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416.57</c:v>
                </c:pt>
                <c:pt idx="1">
                  <c:v>334.09</c:v>
                </c:pt>
                <c:pt idx="2">
                  <c:v>362.64</c:v>
                </c:pt>
                <c:pt idx="3">
                  <c:v>346.85</c:v>
                </c:pt>
                <c:pt idx="4">
                  <c:v>393.89</c:v>
                </c:pt>
              </c:numCache>
            </c:numRef>
          </c:val>
          <c:extLst>
            <c:ext xmlns:c16="http://schemas.microsoft.com/office/drawing/2014/chart" uri="{C3380CC4-5D6E-409C-BE32-E72D297353CC}">
              <c16:uniqueId val="{00000000-EDE5-4CCA-99CF-688E0921852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EDE5-4CCA-99CF-688E0921852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523.16</c:v>
                </c:pt>
                <c:pt idx="1">
                  <c:v>526.35</c:v>
                </c:pt>
                <c:pt idx="2">
                  <c:v>518.69000000000005</c:v>
                </c:pt>
                <c:pt idx="3">
                  <c:v>505.6</c:v>
                </c:pt>
                <c:pt idx="4">
                  <c:v>489.69</c:v>
                </c:pt>
              </c:numCache>
            </c:numRef>
          </c:val>
          <c:extLst>
            <c:ext xmlns:c16="http://schemas.microsoft.com/office/drawing/2014/chart" uri="{C3380CC4-5D6E-409C-BE32-E72D297353CC}">
              <c16:uniqueId val="{00000000-8817-462F-A27D-69AB287BC4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8817-462F-A27D-69AB287BC4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102.59</c:v>
                </c:pt>
                <c:pt idx="1">
                  <c:v>101.91</c:v>
                </c:pt>
                <c:pt idx="2">
                  <c:v>103.1</c:v>
                </c:pt>
                <c:pt idx="3">
                  <c:v>104.71</c:v>
                </c:pt>
                <c:pt idx="4">
                  <c:v>107.98</c:v>
                </c:pt>
              </c:numCache>
            </c:numRef>
          </c:val>
          <c:extLst>
            <c:ext xmlns:c16="http://schemas.microsoft.com/office/drawing/2014/chart" uri="{C3380CC4-5D6E-409C-BE32-E72D297353CC}">
              <c16:uniqueId val="{00000000-8D31-40ED-8D83-DFFBEAF9421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8D31-40ED-8D83-DFFBEAF9421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212.24</c:v>
                </c:pt>
                <c:pt idx="1">
                  <c:v>214.42</c:v>
                </c:pt>
                <c:pt idx="2">
                  <c:v>213.15</c:v>
                </c:pt>
                <c:pt idx="3">
                  <c:v>210.15</c:v>
                </c:pt>
                <c:pt idx="4">
                  <c:v>204.49</c:v>
                </c:pt>
              </c:numCache>
            </c:numRef>
          </c:val>
          <c:extLst>
            <c:ext xmlns:c16="http://schemas.microsoft.com/office/drawing/2014/chart" uri="{C3380CC4-5D6E-409C-BE32-E72D297353CC}">
              <c16:uniqueId val="{00000000-2251-45DA-93B9-F46C146C391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2251-45DA-93B9-F46C146C391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秋田県　大館市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69293</v>
      </c>
      <c r="AM8" s="66"/>
      <c r="AN8" s="66"/>
      <c r="AO8" s="66"/>
      <c r="AP8" s="66"/>
      <c r="AQ8" s="66"/>
      <c r="AR8" s="66"/>
      <c r="AS8" s="66"/>
      <c r="AT8" s="37">
        <f>データ!$S$6</f>
        <v>913.22</v>
      </c>
      <c r="AU8" s="38"/>
      <c r="AV8" s="38"/>
      <c r="AW8" s="38"/>
      <c r="AX8" s="38"/>
      <c r="AY8" s="38"/>
      <c r="AZ8" s="38"/>
      <c r="BA8" s="38"/>
      <c r="BB8" s="55">
        <f>データ!$T$6</f>
        <v>75.88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64.069999999999993</v>
      </c>
      <c r="J10" s="38"/>
      <c r="K10" s="38"/>
      <c r="L10" s="38"/>
      <c r="M10" s="38"/>
      <c r="N10" s="38"/>
      <c r="O10" s="65"/>
      <c r="P10" s="55">
        <f>データ!$P$6</f>
        <v>83.15</v>
      </c>
      <c r="Q10" s="55"/>
      <c r="R10" s="55"/>
      <c r="S10" s="55"/>
      <c r="T10" s="55"/>
      <c r="U10" s="55"/>
      <c r="V10" s="55"/>
      <c r="W10" s="66">
        <f>データ!$Q$6</f>
        <v>3949</v>
      </c>
      <c r="X10" s="66"/>
      <c r="Y10" s="66"/>
      <c r="Z10" s="66"/>
      <c r="AA10" s="66"/>
      <c r="AB10" s="66"/>
      <c r="AC10" s="66"/>
      <c r="AD10" s="2"/>
      <c r="AE10" s="2"/>
      <c r="AF10" s="2"/>
      <c r="AG10" s="2"/>
      <c r="AH10" s="2"/>
      <c r="AI10" s="2"/>
      <c r="AJ10" s="2"/>
      <c r="AK10" s="2"/>
      <c r="AL10" s="66">
        <f>データ!$U$6</f>
        <v>57149</v>
      </c>
      <c r="AM10" s="66"/>
      <c r="AN10" s="66"/>
      <c r="AO10" s="66"/>
      <c r="AP10" s="66"/>
      <c r="AQ10" s="66"/>
      <c r="AR10" s="66"/>
      <c r="AS10" s="66"/>
      <c r="AT10" s="37">
        <f>データ!$V$6</f>
        <v>93.87</v>
      </c>
      <c r="AU10" s="38"/>
      <c r="AV10" s="38"/>
      <c r="AW10" s="38"/>
      <c r="AX10" s="38"/>
      <c r="AY10" s="38"/>
      <c r="AZ10" s="38"/>
      <c r="BA10" s="38"/>
      <c r="BB10" s="55">
        <f>データ!$W$6</f>
        <v>608.80999999999995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ttzHGq+Ltn4REFofrxiH3SZb3wE788FkneDHpjmFnP9hQRr+LqHuPgBptEV+xAuKirIKZy6xksHte+GhGj+xxw==" saltValue="uTJRNYJlUauPNYf6aEXWW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52043</v>
      </c>
      <c r="D6" s="20">
        <f t="shared" si="3"/>
        <v>46</v>
      </c>
      <c r="E6" s="20">
        <f t="shared" si="3"/>
        <v>1</v>
      </c>
      <c r="F6" s="20">
        <f t="shared" si="3"/>
        <v>0</v>
      </c>
      <c r="G6" s="20">
        <f t="shared" si="3"/>
        <v>1</v>
      </c>
      <c r="H6" s="20" t="str">
        <f t="shared" si="3"/>
        <v>秋田県　大館市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64.069999999999993</v>
      </c>
      <c r="P6" s="21">
        <f t="shared" si="3"/>
        <v>83.15</v>
      </c>
      <c r="Q6" s="21">
        <f t="shared" si="3"/>
        <v>3949</v>
      </c>
      <c r="R6" s="21">
        <f t="shared" si="3"/>
        <v>69293</v>
      </c>
      <c r="S6" s="21">
        <f t="shared" si="3"/>
        <v>913.22</v>
      </c>
      <c r="T6" s="21">
        <f t="shared" si="3"/>
        <v>75.88</v>
      </c>
      <c r="U6" s="21">
        <f t="shared" si="3"/>
        <v>57149</v>
      </c>
      <c r="V6" s="21">
        <f t="shared" si="3"/>
        <v>93.87</v>
      </c>
      <c r="W6" s="21">
        <f t="shared" si="3"/>
        <v>608.80999999999995</v>
      </c>
      <c r="X6" s="22">
        <f>IF(X7="",NA(),X7)</f>
        <v>108.84</v>
      </c>
      <c r="Y6" s="22">
        <f t="shared" ref="Y6:AG6" si="4">IF(Y7="",NA(),Y7)</f>
        <v>108.31</v>
      </c>
      <c r="Z6" s="22">
        <f t="shared" si="4"/>
        <v>108.65</v>
      </c>
      <c r="AA6" s="22">
        <f t="shared" si="4"/>
        <v>110.03</v>
      </c>
      <c r="AB6" s="22">
        <f t="shared" si="4"/>
        <v>112.54</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416.57</v>
      </c>
      <c r="AU6" s="22">
        <f t="shared" ref="AU6:BC6" si="6">IF(AU7="",NA(),AU7)</f>
        <v>334.09</v>
      </c>
      <c r="AV6" s="22">
        <f t="shared" si="6"/>
        <v>362.64</v>
      </c>
      <c r="AW6" s="22">
        <f t="shared" si="6"/>
        <v>346.85</v>
      </c>
      <c r="AX6" s="22">
        <f t="shared" si="6"/>
        <v>393.89</v>
      </c>
      <c r="AY6" s="22">
        <f t="shared" si="6"/>
        <v>355.5</v>
      </c>
      <c r="AZ6" s="22">
        <f t="shared" si="6"/>
        <v>349.83</v>
      </c>
      <c r="BA6" s="22">
        <f t="shared" si="6"/>
        <v>360.86</v>
      </c>
      <c r="BB6" s="22">
        <f t="shared" si="6"/>
        <v>350.79</v>
      </c>
      <c r="BC6" s="22">
        <f t="shared" si="6"/>
        <v>354.57</v>
      </c>
      <c r="BD6" s="21" t="str">
        <f>IF(BD7="","",IF(BD7="-","【-】","【"&amp;SUBSTITUTE(TEXT(BD7,"#,##0.00"),"-","△")&amp;"】"))</f>
        <v>【261.51】</v>
      </c>
      <c r="BE6" s="22">
        <f>IF(BE7="",NA(),BE7)</f>
        <v>523.16</v>
      </c>
      <c r="BF6" s="22">
        <f t="shared" ref="BF6:BN6" si="7">IF(BF7="",NA(),BF7)</f>
        <v>526.35</v>
      </c>
      <c r="BG6" s="22">
        <f t="shared" si="7"/>
        <v>518.69000000000005</v>
      </c>
      <c r="BH6" s="22">
        <f t="shared" si="7"/>
        <v>505.6</v>
      </c>
      <c r="BI6" s="22">
        <f t="shared" si="7"/>
        <v>489.69</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102.59</v>
      </c>
      <c r="BQ6" s="22">
        <f t="shared" ref="BQ6:BY6" si="8">IF(BQ7="",NA(),BQ7)</f>
        <v>101.91</v>
      </c>
      <c r="BR6" s="22">
        <f t="shared" si="8"/>
        <v>103.1</v>
      </c>
      <c r="BS6" s="22">
        <f t="shared" si="8"/>
        <v>104.71</v>
      </c>
      <c r="BT6" s="22">
        <f t="shared" si="8"/>
        <v>107.98</v>
      </c>
      <c r="BU6" s="22">
        <f t="shared" si="8"/>
        <v>104.57</v>
      </c>
      <c r="BV6" s="22">
        <f t="shared" si="8"/>
        <v>103.54</v>
      </c>
      <c r="BW6" s="22">
        <f t="shared" si="8"/>
        <v>103.32</v>
      </c>
      <c r="BX6" s="22">
        <f t="shared" si="8"/>
        <v>100.85</v>
      </c>
      <c r="BY6" s="22">
        <f t="shared" si="8"/>
        <v>103.79</v>
      </c>
      <c r="BZ6" s="21" t="str">
        <f>IF(BZ7="","",IF(BZ7="-","【-】","【"&amp;SUBSTITUTE(TEXT(BZ7,"#,##0.00"),"-","△")&amp;"】"))</f>
        <v>【102.35】</v>
      </c>
      <c r="CA6" s="22">
        <f>IF(CA7="",NA(),CA7)</f>
        <v>212.24</v>
      </c>
      <c r="CB6" s="22">
        <f t="shared" ref="CB6:CJ6" si="9">IF(CB7="",NA(),CB7)</f>
        <v>214.42</v>
      </c>
      <c r="CC6" s="22">
        <f t="shared" si="9"/>
        <v>213.15</v>
      </c>
      <c r="CD6" s="22">
        <f t="shared" si="9"/>
        <v>210.15</v>
      </c>
      <c r="CE6" s="22">
        <f t="shared" si="9"/>
        <v>204.49</v>
      </c>
      <c r="CF6" s="22">
        <f t="shared" si="9"/>
        <v>165.47</v>
      </c>
      <c r="CG6" s="22">
        <f t="shared" si="9"/>
        <v>167.46</v>
      </c>
      <c r="CH6" s="22">
        <f t="shared" si="9"/>
        <v>168.56</v>
      </c>
      <c r="CI6" s="22">
        <f t="shared" si="9"/>
        <v>167.1</v>
      </c>
      <c r="CJ6" s="22">
        <f t="shared" si="9"/>
        <v>167.86</v>
      </c>
      <c r="CK6" s="21" t="str">
        <f>IF(CK7="","",IF(CK7="-","【-】","【"&amp;SUBSTITUTE(TEXT(CK7,"#,##0.00"),"-","△")&amp;"】"))</f>
        <v>【167.74】</v>
      </c>
      <c r="CL6" s="22">
        <f>IF(CL7="",NA(),CL7)</f>
        <v>62.35</v>
      </c>
      <c r="CM6" s="22">
        <f t="shared" ref="CM6:CU6" si="10">IF(CM7="",NA(),CM7)</f>
        <v>61.49</v>
      </c>
      <c r="CN6" s="22">
        <f t="shared" si="10"/>
        <v>62.95</v>
      </c>
      <c r="CO6" s="22">
        <f t="shared" si="10"/>
        <v>64.33</v>
      </c>
      <c r="CP6" s="22">
        <f t="shared" si="10"/>
        <v>66.010000000000005</v>
      </c>
      <c r="CQ6" s="22">
        <f t="shared" si="10"/>
        <v>59.74</v>
      </c>
      <c r="CR6" s="22">
        <f t="shared" si="10"/>
        <v>59.46</v>
      </c>
      <c r="CS6" s="22">
        <f t="shared" si="10"/>
        <v>59.51</v>
      </c>
      <c r="CT6" s="22">
        <f t="shared" si="10"/>
        <v>59.91</v>
      </c>
      <c r="CU6" s="22">
        <f t="shared" si="10"/>
        <v>59.4</v>
      </c>
      <c r="CV6" s="21" t="str">
        <f>IF(CV7="","",IF(CV7="-","【-】","【"&amp;SUBSTITUTE(TEXT(CV7,"#,##0.00"),"-","△")&amp;"】"))</f>
        <v>【60.29】</v>
      </c>
      <c r="CW6" s="22">
        <f>IF(CW7="",NA(),CW7)</f>
        <v>76.760000000000005</v>
      </c>
      <c r="CX6" s="22">
        <f t="shared" ref="CX6:DF6" si="11">IF(CX7="",NA(),CX7)</f>
        <v>77.86</v>
      </c>
      <c r="CY6" s="22">
        <f t="shared" si="11"/>
        <v>75.37</v>
      </c>
      <c r="CZ6" s="22">
        <f t="shared" si="11"/>
        <v>74.08</v>
      </c>
      <c r="DA6" s="22">
        <f t="shared" si="11"/>
        <v>71.959999999999994</v>
      </c>
      <c r="DB6" s="22">
        <f t="shared" si="11"/>
        <v>87.28</v>
      </c>
      <c r="DC6" s="22">
        <f t="shared" si="11"/>
        <v>87.41</v>
      </c>
      <c r="DD6" s="22">
        <f t="shared" si="11"/>
        <v>87.08</v>
      </c>
      <c r="DE6" s="22">
        <f t="shared" si="11"/>
        <v>87.26</v>
      </c>
      <c r="DF6" s="22">
        <f t="shared" si="11"/>
        <v>87.57</v>
      </c>
      <c r="DG6" s="21" t="str">
        <f>IF(DG7="","",IF(DG7="-","【-】","【"&amp;SUBSTITUTE(TEXT(DG7,"#,##0.00"),"-","△")&amp;"】"))</f>
        <v>【90.12】</v>
      </c>
      <c r="DH6" s="22">
        <f>IF(DH7="",NA(),DH7)</f>
        <v>48.26</v>
      </c>
      <c r="DI6" s="22">
        <f t="shared" ref="DI6:DQ6" si="12">IF(DI7="",NA(),DI7)</f>
        <v>49.74</v>
      </c>
      <c r="DJ6" s="22">
        <f t="shared" si="12"/>
        <v>51.12</v>
      </c>
      <c r="DK6" s="22">
        <f t="shared" si="12"/>
        <v>52.05</v>
      </c>
      <c r="DL6" s="22">
        <f t="shared" si="12"/>
        <v>52.78</v>
      </c>
      <c r="DM6" s="22">
        <f t="shared" si="12"/>
        <v>46.94</v>
      </c>
      <c r="DN6" s="22">
        <f t="shared" si="12"/>
        <v>47.62</v>
      </c>
      <c r="DO6" s="22">
        <f t="shared" si="12"/>
        <v>48.55</v>
      </c>
      <c r="DP6" s="22">
        <f t="shared" si="12"/>
        <v>49.2</v>
      </c>
      <c r="DQ6" s="22">
        <f t="shared" si="12"/>
        <v>50.01</v>
      </c>
      <c r="DR6" s="21" t="str">
        <f>IF(DR7="","",IF(DR7="-","【-】","【"&amp;SUBSTITUTE(TEXT(DR7,"#,##0.00"),"-","△")&amp;"】"))</f>
        <v>【50.88】</v>
      </c>
      <c r="DS6" s="22">
        <f>IF(DS7="",NA(),DS7)</f>
        <v>13.27</v>
      </c>
      <c r="DT6" s="22">
        <f t="shared" ref="DT6:EB6" si="13">IF(DT7="",NA(),DT7)</f>
        <v>16.12</v>
      </c>
      <c r="DU6" s="22">
        <f t="shared" si="13"/>
        <v>23.16</v>
      </c>
      <c r="DV6" s="22">
        <f t="shared" si="13"/>
        <v>23.38</v>
      </c>
      <c r="DW6" s="22">
        <f t="shared" si="13"/>
        <v>23.58</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0.12</v>
      </c>
      <c r="EE6" s="22">
        <f t="shared" ref="EE6:EM6" si="14">IF(EE7="",NA(),EE7)</f>
        <v>0.21</v>
      </c>
      <c r="EF6" s="22">
        <f t="shared" si="14"/>
        <v>0.14000000000000001</v>
      </c>
      <c r="EG6" s="22">
        <f t="shared" si="14"/>
        <v>0.28999999999999998</v>
      </c>
      <c r="EH6" s="22">
        <f t="shared" si="14"/>
        <v>0.09</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52043</v>
      </c>
      <c r="D7" s="24">
        <v>46</v>
      </c>
      <c r="E7" s="24">
        <v>1</v>
      </c>
      <c r="F7" s="24">
        <v>0</v>
      </c>
      <c r="G7" s="24">
        <v>1</v>
      </c>
      <c r="H7" s="24" t="s">
        <v>93</v>
      </c>
      <c r="I7" s="24" t="s">
        <v>94</v>
      </c>
      <c r="J7" s="24" t="s">
        <v>95</v>
      </c>
      <c r="K7" s="24" t="s">
        <v>96</v>
      </c>
      <c r="L7" s="24" t="s">
        <v>97</v>
      </c>
      <c r="M7" s="24" t="s">
        <v>98</v>
      </c>
      <c r="N7" s="25" t="s">
        <v>99</v>
      </c>
      <c r="O7" s="25">
        <v>64.069999999999993</v>
      </c>
      <c r="P7" s="25">
        <v>83.15</v>
      </c>
      <c r="Q7" s="25">
        <v>3949</v>
      </c>
      <c r="R7" s="25">
        <v>69293</v>
      </c>
      <c r="S7" s="25">
        <v>913.22</v>
      </c>
      <c r="T7" s="25">
        <v>75.88</v>
      </c>
      <c r="U7" s="25">
        <v>57149</v>
      </c>
      <c r="V7" s="25">
        <v>93.87</v>
      </c>
      <c r="W7" s="25">
        <v>608.80999999999995</v>
      </c>
      <c r="X7" s="25">
        <v>108.84</v>
      </c>
      <c r="Y7" s="25">
        <v>108.31</v>
      </c>
      <c r="Z7" s="25">
        <v>108.65</v>
      </c>
      <c r="AA7" s="25">
        <v>110.03</v>
      </c>
      <c r="AB7" s="25">
        <v>112.54</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416.57</v>
      </c>
      <c r="AU7" s="25">
        <v>334.09</v>
      </c>
      <c r="AV7" s="25">
        <v>362.64</v>
      </c>
      <c r="AW7" s="25">
        <v>346.85</v>
      </c>
      <c r="AX7" s="25">
        <v>393.89</v>
      </c>
      <c r="AY7" s="25">
        <v>355.5</v>
      </c>
      <c r="AZ7" s="25">
        <v>349.83</v>
      </c>
      <c r="BA7" s="25">
        <v>360.86</v>
      </c>
      <c r="BB7" s="25">
        <v>350.79</v>
      </c>
      <c r="BC7" s="25">
        <v>354.57</v>
      </c>
      <c r="BD7" s="25">
        <v>261.51</v>
      </c>
      <c r="BE7" s="25">
        <v>523.16</v>
      </c>
      <c r="BF7" s="25">
        <v>526.35</v>
      </c>
      <c r="BG7" s="25">
        <v>518.69000000000005</v>
      </c>
      <c r="BH7" s="25">
        <v>505.6</v>
      </c>
      <c r="BI7" s="25">
        <v>489.69</v>
      </c>
      <c r="BJ7" s="25">
        <v>312.58</v>
      </c>
      <c r="BK7" s="25">
        <v>314.87</v>
      </c>
      <c r="BL7" s="25">
        <v>309.27999999999997</v>
      </c>
      <c r="BM7" s="25">
        <v>322.92</v>
      </c>
      <c r="BN7" s="25">
        <v>303.45999999999998</v>
      </c>
      <c r="BO7" s="25">
        <v>265.16000000000003</v>
      </c>
      <c r="BP7" s="25">
        <v>102.59</v>
      </c>
      <c r="BQ7" s="25">
        <v>101.91</v>
      </c>
      <c r="BR7" s="25">
        <v>103.1</v>
      </c>
      <c r="BS7" s="25">
        <v>104.71</v>
      </c>
      <c r="BT7" s="25">
        <v>107.98</v>
      </c>
      <c r="BU7" s="25">
        <v>104.57</v>
      </c>
      <c r="BV7" s="25">
        <v>103.54</v>
      </c>
      <c r="BW7" s="25">
        <v>103.32</v>
      </c>
      <c r="BX7" s="25">
        <v>100.85</v>
      </c>
      <c r="BY7" s="25">
        <v>103.79</v>
      </c>
      <c r="BZ7" s="25">
        <v>102.35</v>
      </c>
      <c r="CA7" s="25">
        <v>212.24</v>
      </c>
      <c r="CB7" s="25">
        <v>214.42</v>
      </c>
      <c r="CC7" s="25">
        <v>213.15</v>
      </c>
      <c r="CD7" s="25">
        <v>210.15</v>
      </c>
      <c r="CE7" s="25">
        <v>204.49</v>
      </c>
      <c r="CF7" s="25">
        <v>165.47</v>
      </c>
      <c r="CG7" s="25">
        <v>167.46</v>
      </c>
      <c r="CH7" s="25">
        <v>168.56</v>
      </c>
      <c r="CI7" s="25">
        <v>167.1</v>
      </c>
      <c r="CJ7" s="25">
        <v>167.86</v>
      </c>
      <c r="CK7" s="25">
        <v>167.74</v>
      </c>
      <c r="CL7" s="25">
        <v>62.35</v>
      </c>
      <c r="CM7" s="25">
        <v>61.49</v>
      </c>
      <c r="CN7" s="25">
        <v>62.95</v>
      </c>
      <c r="CO7" s="25">
        <v>64.33</v>
      </c>
      <c r="CP7" s="25">
        <v>66.010000000000005</v>
      </c>
      <c r="CQ7" s="25">
        <v>59.74</v>
      </c>
      <c r="CR7" s="25">
        <v>59.46</v>
      </c>
      <c r="CS7" s="25">
        <v>59.51</v>
      </c>
      <c r="CT7" s="25">
        <v>59.91</v>
      </c>
      <c r="CU7" s="25">
        <v>59.4</v>
      </c>
      <c r="CV7" s="25">
        <v>60.29</v>
      </c>
      <c r="CW7" s="25">
        <v>76.760000000000005</v>
      </c>
      <c r="CX7" s="25">
        <v>77.86</v>
      </c>
      <c r="CY7" s="25">
        <v>75.37</v>
      </c>
      <c r="CZ7" s="25">
        <v>74.08</v>
      </c>
      <c r="DA7" s="25">
        <v>71.959999999999994</v>
      </c>
      <c r="DB7" s="25">
        <v>87.28</v>
      </c>
      <c r="DC7" s="25">
        <v>87.41</v>
      </c>
      <c r="DD7" s="25">
        <v>87.08</v>
      </c>
      <c r="DE7" s="25">
        <v>87.26</v>
      </c>
      <c r="DF7" s="25">
        <v>87.57</v>
      </c>
      <c r="DG7" s="25">
        <v>90.12</v>
      </c>
      <c r="DH7" s="25">
        <v>48.26</v>
      </c>
      <c r="DI7" s="25">
        <v>49.74</v>
      </c>
      <c r="DJ7" s="25">
        <v>51.12</v>
      </c>
      <c r="DK7" s="25">
        <v>52.05</v>
      </c>
      <c r="DL7" s="25">
        <v>52.78</v>
      </c>
      <c r="DM7" s="25">
        <v>46.94</v>
      </c>
      <c r="DN7" s="25">
        <v>47.62</v>
      </c>
      <c r="DO7" s="25">
        <v>48.55</v>
      </c>
      <c r="DP7" s="25">
        <v>49.2</v>
      </c>
      <c r="DQ7" s="25">
        <v>50.01</v>
      </c>
      <c r="DR7" s="25">
        <v>50.88</v>
      </c>
      <c r="DS7" s="25">
        <v>13.27</v>
      </c>
      <c r="DT7" s="25">
        <v>16.12</v>
      </c>
      <c r="DU7" s="25">
        <v>23.16</v>
      </c>
      <c r="DV7" s="25">
        <v>23.38</v>
      </c>
      <c r="DW7" s="25">
        <v>23.58</v>
      </c>
      <c r="DX7" s="25">
        <v>14.48</v>
      </c>
      <c r="DY7" s="25">
        <v>16.27</v>
      </c>
      <c r="DZ7" s="25">
        <v>17.11</v>
      </c>
      <c r="EA7" s="25">
        <v>18.329999999999998</v>
      </c>
      <c r="EB7" s="25">
        <v>20.27</v>
      </c>
      <c r="EC7" s="25">
        <v>22.3</v>
      </c>
      <c r="ED7" s="25">
        <v>0.12</v>
      </c>
      <c r="EE7" s="25">
        <v>0.21</v>
      </c>
      <c r="EF7" s="25">
        <v>0.14000000000000001</v>
      </c>
      <c r="EG7" s="25">
        <v>0.28999999999999998</v>
      </c>
      <c r="EH7" s="25">
        <v>0.09</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2023-01-11T01:46:46Z</cp:lastPrinted>
  <dcterms:created xsi:type="dcterms:W3CDTF">2022-12-01T00:53:21Z</dcterms:created>
  <dcterms:modified xsi:type="dcterms:W3CDTF">2023-02-24T04:30:14Z</dcterms:modified>
  <cp:category/>
</cp:coreProperties>
</file>