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5年度作成フォルダ\07.調査・依頼・通知\2-1.【秋田県市町村課】\未　20240117_【秋田県市町村課126〆】公営企業に係る経営比較分析表（令和４年度決算）の分析等について（依頼）\未　4.分析表（分析後）\"/>
    </mc:Choice>
  </mc:AlternateContent>
  <workbookProtection workbookAlgorithmName="SHA-512" workbookHashValue="g7m0rqyEDQmyR+phGx3LuLQaWamUaJDbm6YDAS1XHiHFW2+nTb6Ba7rx3LRVxtQVrqBMReXEcFN6WynBb1bEhQ==" workbookSaltValue="0QQprZOtMgDu2dJBhhDHnA==" workbookSpinCount="100000" lockStructure="1"/>
  <bookViews>
    <workbookView xWindow="0" yWindow="0" windowWidth="28800" windowHeight="117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<sst xmlns="http://schemas.openxmlformats.org/spreadsheetml/2006/main" count="228" uniqueCount="114">
  <si>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</si>
  <si>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</si>
  <si>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</si>
  <si>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</si>
  <si>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</si>
  <si>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</si>
  <si>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</si>
  <si>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</si>
  <si>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</si>
  <si>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</si>
  <si>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</si>
  <si>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</si>
  <si>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</si>
  <si>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</si>
  <si>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</si>
  <si>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</si>
  <si>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</si>
  <si>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</si>
  <si>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</si>
  <si>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</si>
  <si>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</si>
  <si>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</si>
  <si>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</si>
  <si>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</si>
  <si>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</si>
  <si>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</si>
  <si>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</si>
  <si>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</si>
  <si>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</si>
  <si>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</si>
  <si>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</si>
  <si>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</si>
  <si>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</si>
  <si>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</si>
  <si>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</si>
  <si>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</si>
  <si>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</si>
  <si>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</si>
  <si>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</si>
  <si>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</si>
  <si>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</si>
  <si>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</si>
  <si>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</si>
  <si>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</si>
  <si>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</si>
  <si>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</si>
  <si>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</si>
  <si>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</si>
  <si>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</si>
  <si>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</si>
  <si>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</si>
  <si>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</si>
  <si>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</si>
  <si>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</si>
  <si>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</si>
  <si>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</si>
  <si>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</si>
  <si>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</si>
  <si>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</si>
  <si>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</si>
  <si>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</si>
  <si>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</si>
  <si>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</si>
  <si>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</si>
  <si>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</si>
  <si>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</si>
  <si>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</si>
  <si>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</si>
  <si>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</si>
  <si>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</si>
  <si>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</si>
  <si>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</si>
  <si>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</si>
  <si>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</si>
  <si>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</si>
  <si>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</si>
  <si>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</si>
  <si>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</si>
  <si>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</si>
  <si>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</si>
  <si>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</si>
  <si>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</si>
  <si>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</si>
  <si>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</si>
  <si>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</si>
  <si>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</si>
  <si>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</si>
  <si>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</si>
  <si>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</si>
  <si>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</si>
  <si>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</si>
  <si>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</si>
  <si>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</si>
  <si>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</si>
  <si>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</si>
  <si>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</si>
  <si>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</si>
  <si>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</si>
  <si>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</si>
  <si>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</si>
  <si>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</si>
  <si>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</si>
  <si>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</si>
  <si>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</si>
  <si>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</si>
  <si>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</si>
  <si>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</si>
  <si>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</si>
  <si>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</si>
  <si>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</si>
  <si>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</si>
  <si>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経営に関する各指標から、概ね健全な経営状態であると判断します。
　今後の課題は営業収益の減収と老朽化する資産の更新です。
　いずれも事業経営の安定性を低下させる要因であり、かつ、即効性のある対策の実施が難しいものです。
　これからも、水需要の変動や水道行政を取り巻く環境の変化に即応できるよう、柔軟性ある事業経営を進めていきます。</t>
    <rPh sb="118" eb="119">
      <t>ミズ</t>
    </rPh>
    <rPh sb="119" eb="121">
      <t>ジュヨウ</t>
    </rPh>
    <rPh sb="122" eb="124">
      <t>ヘンドウ</t>
    </rPh>
    <rPh sb="125" eb="127">
      <t>スイドウ</t>
    </rPh>
    <rPh sb="127" eb="129">
      <t>ギョウセイ</t>
    </rPh>
    <rPh sb="130" eb="131">
      <t>ト</t>
    </rPh>
    <rPh sb="132" eb="133">
      <t>マ</t>
    </rPh>
    <rPh sb="134" eb="136">
      <t>カンキョウ</t>
    </rPh>
    <rPh sb="137" eb="139">
      <t>ヘンカ</t>
    </rPh>
    <rPh sb="140" eb="142">
      <t>ソクオウ</t>
    </rPh>
    <rPh sb="148" eb="151">
      <t>ジュウナンセイ</t>
    </rPh>
    <rPh sb="153" eb="155">
      <t>ジギョウ</t>
    </rPh>
    <rPh sb="155" eb="157">
      <t>ケイエイ</t>
    </rPh>
    <rPh sb="158" eb="159">
      <t>スス</t>
    </rPh>
    <phoneticPr fontId="4"/>
  </si>
  <si>
    <t xml:space="preserve">　①経常収支比率は、100％以上を維持しつつも、R4は給水収益が減収したことにより低下しました。
　今後も人口減少等による減収が懸念されます。
　②累積欠損比率、③流動比率は、ともに健全を示す数値を維持しています。
　④企業債残高対給水収益比率からは、借入金への依存体質が見て取れますが、これは過去の施設整備における借入金の未償還残の累積ですので、今後の借入金への依存度合を平準化していくことで改善する見込みです。
　⑤料金回収率は、良好な状態が維持できており、適正な料金設定であることが分かります。
　今後、更に向上させるためには、平均値よりも高い数値で推移している　⑥給水原価を事業経費の削減によって圧縮していく必要があります。
　⑦施設利用率は、平均値を上回る結果が続いています。引き続き、水需要に対し施設規模等が過剰であることを十分に認識したうえで、水需要の変動（減少傾向）に見合う供給量となるよう、施設能力を適正に抑制（調整）し続ける必要があります。
　⑧有収率が好転しない原因は、老朽化に伴う配水管等からの漏水が増加傾向にあることです。この改善には多額の財政負担が伴い、また、相当の時間を要します。
　最新技術を活用した調査による補修箇所の特定・絞り込み精度の向上、補助事業の積極的活用、管路網の再構築による管路の廃止など、様々な要素を加味しながら粘り強く対策を講じていきます。
</t>
    <rPh sb="500" eb="501">
      <t>ヨウ</t>
    </rPh>
    <rPh sb="536" eb="538">
      <t>コウジョウ</t>
    </rPh>
    <rPh sb="560" eb="562">
      <t>カンロ</t>
    </rPh>
    <phoneticPr fontId="4"/>
  </si>
  <si>
    <t xml:space="preserve">　①有形固定資産原価償却率、②管路経年化率ともに平均値を上回るペースで推移しているのは、施設整備時期が平均よりも早かったためです。
　法定耐用年数を経過した非適正資産をそのまま保有・使用し続けることで漏水等の事故リスクが跳ね上がることから、アセットマネジメントの計画・実行を前提とした、効率的な資産更新が求められます。
　しかしながら、施設整備（更新や補修）は、緊急性や重要度を優先して選定しており、③管路更新率は計画通りには進まず、低調に推移しています。これは、事業経営を安定させるため、効率的に資本投入している結果です。
　管路更新率に配慮しながらも、その時々の状況に即応できる柔軟な判断が重要だと考えます。
</t>
    <rPh sb="35" eb="37">
      <t>スイイ</t>
    </rPh>
    <rPh sb="51" eb="53">
      <t>ヘイキン</t>
    </rPh>
    <rPh sb="56" eb="57">
      <t>ハヤ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</si>
</sst>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0.14000000000000001</c:v>
                </c:pt>
                <c:pt idx="2">
                  <c:v>0.28999999999999998</c:v>
                </c:pt>
                <c:pt idx="3">
                  <c:v>0.09</c:v>
                </c:pt>
                <c:pt idx="4">
                  <c:v>0.14000000000000001</c:v>
                </c:pt>
              </c:numCache>
            </c:numRef>
          </c:val>
          <c:extLst>
            <c:ext xmlns:c16="http://schemas.microsoft.com/office/drawing/2014/chart" uri="{C3380CC4-5D6E-409C-BE32-E72D297353CC}">
              <c16:uniqueId val="{00000000-B44C-40AF-A579-D82944D502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B44C-40AF-A579-D82944D502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61.49</c:v>
                </c:pt>
                <c:pt idx="1">
                  <c:v>62.95</c:v>
                </c:pt>
                <c:pt idx="2">
                  <c:v>64.33</c:v>
                </c:pt>
                <c:pt idx="3">
                  <c:v>66.010000000000005</c:v>
                </c:pt>
                <c:pt idx="4">
                  <c:v>62.29</c:v>
                </c:pt>
              </c:numCache>
            </c:numRef>
          </c:val>
          <c:extLst>
            <c:ext xmlns:c16="http://schemas.microsoft.com/office/drawing/2014/chart" uri="{C3380CC4-5D6E-409C-BE32-E72D297353CC}">
              <c16:uniqueId val="{00000000-8F2E-46FE-A7CC-478A13EB17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8F2E-46FE-A7CC-478A13EB17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77.86</c:v>
                </c:pt>
                <c:pt idx="1">
                  <c:v>75.37</c:v>
                </c:pt>
                <c:pt idx="2">
                  <c:v>74.08</c:v>
                </c:pt>
                <c:pt idx="3">
                  <c:v>71.959999999999994</c:v>
                </c:pt>
                <c:pt idx="4">
                  <c:v>74.900000000000006</c:v>
                </c:pt>
              </c:numCache>
            </c:numRef>
          </c:val>
          <c:extLst>
            <c:ext xmlns:c16="http://schemas.microsoft.com/office/drawing/2014/chart" uri="{C3380CC4-5D6E-409C-BE32-E72D297353CC}">
              <c16:uniqueId val="{00000000-0600-4BD8-B221-C397CAB201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0600-4BD8-B221-C397CAB201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108.31</c:v>
                </c:pt>
                <c:pt idx="1">
                  <c:v>108.65</c:v>
                </c:pt>
                <c:pt idx="2">
                  <c:v>110.03</c:v>
                </c:pt>
                <c:pt idx="3">
                  <c:v>112.54</c:v>
                </c:pt>
                <c:pt idx="4">
                  <c:v>110.07</c:v>
                </c:pt>
              </c:numCache>
            </c:numRef>
          </c:val>
          <c:extLst>
            <c:ext xmlns:c16="http://schemas.microsoft.com/office/drawing/2014/chart" uri="{C3380CC4-5D6E-409C-BE32-E72D297353CC}">
              <c16:uniqueId val="{00000000-3E11-47FD-9BED-E15376456F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3E11-47FD-9BED-E15376456F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49.74</c:v>
                </c:pt>
                <c:pt idx="1">
                  <c:v>51.12</c:v>
                </c:pt>
                <c:pt idx="2">
                  <c:v>52.05</c:v>
                </c:pt>
                <c:pt idx="3">
                  <c:v>52.78</c:v>
                </c:pt>
                <c:pt idx="4">
                  <c:v>54.27</c:v>
                </c:pt>
              </c:numCache>
            </c:numRef>
          </c:val>
          <c:extLst>
            <c:ext xmlns:c16="http://schemas.microsoft.com/office/drawing/2014/chart" uri="{C3380CC4-5D6E-409C-BE32-E72D297353CC}">
              <c16:uniqueId val="{00000000-C329-45D2-900A-1792A0E372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329-45D2-900A-1792A0E372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16.12</c:v>
                </c:pt>
                <c:pt idx="1">
                  <c:v>23.16</c:v>
                </c:pt>
                <c:pt idx="2">
                  <c:v>23.38</c:v>
                </c:pt>
                <c:pt idx="3">
                  <c:v>23.58</c:v>
                </c:pt>
                <c:pt idx="4">
                  <c:v>24.09</c:v>
                </c:pt>
              </c:numCache>
            </c:numRef>
          </c:val>
          <c:extLst>
            <c:ext xmlns:c16="http://schemas.microsoft.com/office/drawing/2014/chart" uri="{C3380CC4-5D6E-409C-BE32-E72D297353CC}">
              <c16:uniqueId val="{00000000-AC7B-41E7-842D-3C1EFB5678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AC7B-41E7-842D-3C1EFB5678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B-4F61-AA2C-2FB2F1486A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7C0B-4F61-AA2C-2FB2F1486A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334.09</c:v>
                </c:pt>
                <c:pt idx="1">
                  <c:v>362.64</c:v>
                </c:pt>
                <c:pt idx="2">
                  <c:v>346.85</c:v>
                </c:pt>
                <c:pt idx="3">
                  <c:v>393.89</c:v>
                </c:pt>
                <c:pt idx="4">
                  <c:v>436.05</c:v>
                </c:pt>
              </c:numCache>
            </c:numRef>
          </c:val>
          <c:extLst>
            <c:ext xmlns:c16="http://schemas.microsoft.com/office/drawing/2014/chart" uri="{C3380CC4-5D6E-409C-BE32-E72D297353CC}">
              <c16:uniqueId val="{00000000-AF88-4CA7-B496-791BB8E7AE3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AF88-4CA7-B496-791BB8E7AE3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526.35</c:v>
                </c:pt>
                <c:pt idx="1">
                  <c:v>518.69000000000005</c:v>
                </c:pt>
                <c:pt idx="2">
                  <c:v>505.6</c:v>
                </c:pt>
                <c:pt idx="3">
                  <c:v>489.69</c:v>
                </c:pt>
                <c:pt idx="4">
                  <c:v>484.84</c:v>
                </c:pt>
              </c:numCache>
            </c:numRef>
          </c:val>
          <c:extLst>
            <c:ext xmlns:c16="http://schemas.microsoft.com/office/drawing/2014/chart" uri="{C3380CC4-5D6E-409C-BE32-E72D297353CC}">
              <c16:uniqueId val="{00000000-F128-4C0E-9570-4C61E17206E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F128-4C0E-9570-4C61E17206E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101.91</c:v>
                </c:pt>
                <c:pt idx="1">
                  <c:v>103.1</c:v>
                </c:pt>
                <c:pt idx="2">
                  <c:v>104.71</c:v>
                </c:pt>
                <c:pt idx="3">
                  <c:v>107.98</c:v>
                </c:pt>
                <c:pt idx="4">
                  <c:v>105.66</c:v>
                </c:pt>
              </c:numCache>
            </c:numRef>
          </c:val>
          <c:extLst>
            <c:ext xmlns:c16="http://schemas.microsoft.com/office/drawing/2014/chart" uri="{C3380CC4-5D6E-409C-BE32-E72D297353CC}">
              <c16:uniqueId val="{00000000-7155-4D70-9BD8-CB3BF1CC24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7155-4D70-9BD8-CB3BF1CC24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214.42</c:v>
                </c:pt>
                <c:pt idx="1">
                  <c:v>213.15</c:v>
                </c:pt>
                <c:pt idx="2">
                  <c:v>210.15</c:v>
                </c:pt>
                <c:pt idx="3">
                  <c:v>204.49</c:v>
                </c:pt>
                <c:pt idx="4">
                  <c:v>210.41</c:v>
                </c:pt>
              </c:numCache>
            </c:numRef>
          </c:val>
          <c:extLst>
            <c:ext xmlns:c16="http://schemas.microsoft.com/office/drawing/2014/chart" uri="{C3380CC4-5D6E-409C-BE32-E72D297353CC}">
              <c16:uniqueId val="{00000000-E5AB-48F4-82E6-C4E8889E09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E5AB-48F4-82E6-C4E8889E09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秋田県　大館市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68083</v>
      </c>
      <c r="AM8" s="45"/>
      <c r="AN8" s="45"/>
      <c r="AO8" s="45"/>
      <c r="AP8" s="45"/>
      <c r="AQ8" s="45"/>
      <c r="AR8" s="45"/>
      <c r="AS8" s="45"/>
      <c r="AT8" s="46">
        <f>データ!$S$6</f>
        <v>913.22</v>
      </c>
      <c r="AU8" s="47"/>
      <c r="AV8" s="47"/>
      <c r="AW8" s="47"/>
      <c r="AX8" s="47"/>
      <c r="AY8" s="47"/>
      <c r="AZ8" s="47"/>
      <c r="BA8" s="47"/>
      <c r="BB8" s="48">
        <f>データ!$T$6</f>
        <v>74.55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65.010000000000005</v>
      </c>
      <c r="J10" s="47"/>
      <c r="K10" s="47"/>
      <c r="L10" s="47"/>
      <c r="M10" s="47"/>
      <c r="N10" s="47"/>
      <c r="O10" s="81"/>
      <c r="P10" s="48">
        <f>データ!$P$6</f>
        <v>83.54</v>
      </c>
      <c r="Q10" s="48"/>
      <c r="R10" s="48"/>
      <c r="S10" s="48"/>
      <c r="T10" s="48"/>
      <c r="U10" s="48"/>
      <c r="V10" s="48"/>
      <c r="W10" s="45">
        <f>データ!$Q$6</f>
        <v>3949</v>
      </c>
      <c r="X10" s="45"/>
      <c r="Y10" s="45"/>
      <c r="Z10" s="45"/>
      <c r="AA10" s="45"/>
      <c r="AB10" s="45"/>
      <c r="AC10" s="45"/>
      <c r="AD10" s="2"/>
      <c r="AE10" s="2"/>
      <c r="AF10" s="2"/>
      <c r="AG10" s="2"/>
      <c r="AH10" s="2"/>
      <c r="AI10" s="2"/>
      <c r="AJ10" s="2"/>
      <c r="AK10" s="2"/>
      <c r="AL10" s="45">
        <f>データ!$U$6</f>
        <v>56434</v>
      </c>
      <c r="AM10" s="45"/>
      <c r="AN10" s="45"/>
      <c r="AO10" s="45"/>
      <c r="AP10" s="45"/>
      <c r="AQ10" s="45"/>
      <c r="AR10" s="45"/>
      <c r="AS10" s="45"/>
      <c r="AT10" s="46">
        <f>データ!$V$6</f>
        <v>93.87</v>
      </c>
      <c r="AU10" s="47"/>
      <c r="AV10" s="47"/>
      <c r="AW10" s="47"/>
      <c r="AX10" s="47"/>
      <c r="AY10" s="47"/>
      <c r="AZ10" s="47"/>
      <c r="BA10" s="47"/>
      <c r="BB10" s="48">
        <f>データ!$W$6</f>
        <v>601.19000000000005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LnRdDgS4o9LzfEE/8Gtd4niDKJIfneXAqwOZfr2EM/3sNVNgSh0MF1IuAqYQQvgY+w7QTMN9Dp3RqRe5p9fgw==" saltValue="1so8uRYtj62cg6xj65Ok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52043</v>
      </c>
      <c r="D6" s="20">
        <f t="shared" si="3"/>
        <v>46</v>
      </c>
      <c r="E6" s="20">
        <f t="shared" si="3"/>
        <v>1</v>
      </c>
      <c r="F6" s="20">
        <f t="shared" si="3"/>
        <v>0</v>
      </c>
      <c r="G6" s="20">
        <f t="shared" si="3"/>
        <v>1</v>
      </c>
      <c r="H6" s="20" t="str">
        <f t="shared" si="3"/>
        <v>秋田県　大館市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65.010000000000005</v>
      </c>
      <c r="P6" s="21">
        <f t="shared" si="3"/>
        <v>83.54</v>
      </c>
      <c r="Q6" s="21">
        <f t="shared" si="3"/>
        <v>3949</v>
      </c>
      <c r="R6" s="21">
        <f t="shared" si="3"/>
        <v>68083</v>
      </c>
      <c r="S6" s="21">
        <f t="shared" si="3"/>
        <v>913.22</v>
      </c>
      <c r="T6" s="21">
        <f t="shared" si="3"/>
        <v>74.55</v>
      </c>
      <c r="U6" s="21">
        <f t="shared" si="3"/>
        <v>56434</v>
      </c>
      <c r="V6" s="21">
        <f t="shared" si="3"/>
        <v>93.87</v>
      </c>
      <c r="W6" s="21">
        <f t="shared" si="3"/>
        <v>601.19000000000005</v>
      </c>
      <c r="X6" s="22">
        <f>IF(X7="",NA(),X7)</f>
        <v>108.31</v>
      </c>
      <c r="Y6" s="22">
        <f t="shared" ref="Y6:AG6" si="4">IF(Y7="",NA(),Y7)</f>
        <v>108.65</v>
      </c>
      <c r="Z6" s="22">
        <f t="shared" si="4"/>
        <v>110.03</v>
      </c>
      <c r="AA6" s="22">
        <f t="shared" si="4"/>
        <v>112.54</v>
      </c>
      <c r="AB6" s="22">
        <f t="shared" si="4"/>
        <v>110.07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334.09</v>
      </c>
      <c r="AU6" s="22">
        <f t="shared" ref="AU6:BC6" si="6">IF(AU7="",NA(),AU7)</f>
        <v>362.64</v>
      </c>
      <c r="AV6" s="22">
        <f t="shared" si="6"/>
        <v>346.85</v>
      </c>
      <c r="AW6" s="22">
        <f t="shared" si="6"/>
        <v>393.89</v>
      </c>
      <c r="AX6" s="22">
        <f t="shared" si="6"/>
        <v>436.05</v>
      </c>
      <c r="AY6" s="22">
        <f t="shared" si="6"/>
        <v>349.83</v>
      </c>
      <c r="AZ6" s="22">
        <f t="shared" si="6"/>
        <v>360.86</v>
      </c>
      <c r="BA6" s="22">
        <f t="shared" si="6"/>
        <v>350.79</v>
      </c>
      <c r="BB6" s="22">
        <f t="shared" si="6"/>
        <v>354.57</v>
      </c>
      <c r="BC6" s="22">
        <f t="shared" si="6"/>
        <v>357.74</v>
      </c>
      <c r="BD6" s="21" t="str">
        <f>IF(BD7="","",IF(BD7="-","【-】","【"&amp;SUBSTITUTE(TEXT(BD7,"#,##0.00"),"-","△")&amp;"】"))</f>
        <v>【252.29】</v>
      </c>
      <c r="BE6" s="22">
        <f>IF(BE7="",NA(),BE7)</f>
        <v>526.35</v>
      </c>
      <c r="BF6" s="22">
        <f t="shared" ref="BF6:BN6" si="7">IF(BF7="",NA(),BF7)</f>
        <v>518.69000000000005</v>
      </c>
      <c r="BG6" s="22">
        <f t="shared" si="7"/>
        <v>505.6</v>
      </c>
      <c r="BH6" s="22">
        <f t="shared" si="7"/>
        <v>489.69</v>
      </c>
      <c r="BI6" s="22">
        <f t="shared" si="7"/>
        <v>484.84</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101.91</v>
      </c>
      <c r="BQ6" s="22">
        <f t="shared" ref="BQ6:BY6" si="8">IF(BQ7="",NA(),BQ7)</f>
        <v>103.1</v>
      </c>
      <c r="BR6" s="22">
        <f t="shared" si="8"/>
        <v>104.71</v>
      </c>
      <c r="BS6" s="22">
        <f t="shared" si="8"/>
        <v>107.98</v>
      </c>
      <c r="BT6" s="22">
        <f t="shared" si="8"/>
        <v>105.66</v>
      </c>
      <c r="BU6" s="22">
        <f t="shared" si="8"/>
        <v>103.54</v>
      </c>
      <c r="BV6" s="22">
        <f t="shared" si="8"/>
        <v>103.32</v>
      </c>
      <c r="BW6" s="22">
        <f t="shared" si="8"/>
        <v>100.85</v>
      </c>
      <c r="BX6" s="22">
        <f t="shared" si="8"/>
        <v>103.79</v>
      </c>
      <c r="BY6" s="22">
        <f t="shared" si="8"/>
        <v>98.3</v>
      </c>
      <c r="BZ6" s="21" t="str">
        <f>IF(BZ7="","",IF(BZ7="-","【-】","【"&amp;SUBSTITUTE(TEXT(BZ7,"#,##0.00"),"-","△")&amp;"】"))</f>
        <v>【97.47】</v>
      </c>
      <c r="CA6" s="22">
        <f>IF(CA7="",NA(),CA7)</f>
        <v>214.42</v>
      </c>
      <c r="CB6" s="22">
        <f t="shared" ref="CB6:CJ6" si="9">IF(CB7="",NA(),CB7)</f>
        <v>213.15</v>
      </c>
      <c r="CC6" s="22">
        <f t="shared" si="9"/>
        <v>210.15</v>
      </c>
      <c r="CD6" s="22">
        <f t="shared" si="9"/>
        <v>204.49</v>
      </c>
      <c r="CE6" s="22">
        <f t="shared" si="9"/>
        <v>210.41</v>
      </c>
      <c r="CF6" s="22">
        <f t="shared" si="9"/>
        <v>167.46</v>
      </c>
      <c r="CG6" s="22">
        <f t="shared" si="9"/>
        <v>168.56</v>
      </c>
      <c r="CH6" s="22">
        <f t="shared" si="9"/>
        <v>167.1</v>
      </c>
      <c r="CI6" s="22">
        <f t="shared" si="9"/>
        <v>167.86</v>
      </c>
      <c r="CJ6" s="22">
        <f t="shared" si="9"/>
        <v>173.68</v>
      </c>
      <c r="CK6" s="21" t="str">
        <f>IF(CK7="","",IF(CK7="-","【-】","【"&amp;SUBSTITUTE(TEXT(CK7,"#,##0.00"),"-","△")&amp;"】"))</f>
        <v>【174.75】</v>
      </c>
      <c r="CL6" s="22">
        <f>IF(CL7="",NA(),CL7)</f>
        <v>61.49</v>
      </c>
      <c r="CM6" s="22">
        <f t="shared" ref="CM6:CU6" si="10">IF(CM7="",NA(),CM7)</f>
        <v>62.95</v>
      </c>
      <c r="CN6" s="22">
        <f t="shared" si="10"/>
        <v>64.33</v>
      </c>
      <c r="CO6" s="22">
        <f t="shared" si="10"/>
        <v>66.010000000000005</v>
      </c>
      <c r="CP6" s="22">
        <f t="shared" si="10"/>
        <v>62.29</v>
      </c>
      <c r="CQ6" s="22">
        <f t="shared" si="10"/>
        <v>59.46</v>
      </c>
      <c r="CR6" s="22">
        <f t="shared" si="10"/>
        <v>59.51</v>
      </c>
      <c r="CS6" s="22">
        <f t="shared" si="10"/>
        <v>59.91</v>
      </c>
      <c r="CT6" s="22">
        <f t="shared" si="10"/>
        <v>59.4</v>
      </c>
      <c r="CU6" s="22">
        <f t="shared" si="10"/>
        <v>59.24</v>
      </c>
      <c r="CV6" s="21" t="str">
        <f>IF(CV7="","",IF(CV7="-","【-】","【"&amp;SUBSTITUTE(TEXT(CV7,"#,##0.00"),"-","△")&amp;"】"))</f>
        <v>【59.97】</v>
      </c>
      <c r="CW6" s="22">
        <f>IF(CW7="",NA(),CW7)</f>
        <v>77.86</v>
      </c>
      <c r="CX6" s="22">
        <f t="shared" ref="CX6:DF6" si="11">IF(CX7="",NA(),CX7)</f>
        <v>75.37</v>
      </c>
      <c r="CY6" s="22">
        <f t="shared" si="11"/>
        <v>74.08</v>
      </c>
      <c r="CZ6" s="22">
        <f t="shared" si="11"/>
        <v>71.959999999999994</v>
      </c>
      <c r="DA6" s="22">
        <f t="shared" si="11"/>
        <v>74.900000000000006</v>
      </c>
      <c r="DB6" s="22">
        <f t="shared" si="11"/>
        <v>87.41</v>
      </c>
      <c r="DC6" s="22">
        <f t="shared" si="11"/>
        <v>87.08</v>
      </c>
      <c r="DD6" s="22">
        <f t="shared" si="11"/>
        <v>87.26</v>
      </c>
      <c r="DE6" s="22">
        <f t="shared" si="11"/>
        <v>87.57</v>
      </c>
      <c r="DF6" s="22">
        <f t="shared" si="11"/>
        <v>87.26</v>
      </c>
      <c r="DG6" s="21" t="str">
        <f>IF(DG7="","",IF(DG7="-","【-】","【"&amp;SUBSTITUTE(TEXT(DG7,"#,##0.00"),"-","△")&amp;"】"))</f>
        <v>【89.76】</v>
      </c>
      <c r="DH6" s="22">
        <f>IF(DH7="",NA(),DH7)</f>
        <v>49.74</v>
      </c>
      <c r="DI6" s="22">
        <f t="shared" ref="DI6:DQ6" si="12">IF(DI7="",NA(),DI7)</f>
        <v>51.12</v>
      </c>
      <c r="DJ6" s="22">
        <f t="shared" si="12"/>
        <v>52.05</v>
      </c>
      <c r="DK6" s="22">
        <f t="shared" si="12"/>
        <v>52.78</v>
      </c>
      <c r="DL6" s="22">
        <f t="shared" si="12"/>
        <v>54.27</v>
      </c>
      <c r="DM6" s="22">
        <f t="shared" si="12"/>
        <v>47.62</v>
      </c>
      <c r="DN6" s="22">
        <f t="shared" si="12"/>
        <v>48.55</v>
      </c>
      <c r="DO6" s="22">
        <f t="shared" si="12"/>
        <v>49.2</v>
      </c>
      <c r="DP6" s="22">
        <f t="shared" si="12"/>
        <v>50.01</v>
      </c>
      <c r="DQ6" s="22">
        <f t="shared" si="12"/>
        <v>50.99</v>
      </c>
      <c r="DR6" s="21" t="str">
        <f>IF(DR7="","",IF(DR7="-","【-】","【"&amp;SUBSTITUTE(TEXT(DR7,"#,##0.00"),"-","△")&amp;"】"))</f>
        <v>【51.51】</v>
      </c>
      <c r="DS6" s="22">
        <f>IF(DS7="",NA(),DS7)</f>
        <v>16.12</v>
      </c>
      <c r="DT6" s="22">
        <f t="shared" ref="DT6:EB6" si="13">IF(DT7="",NA(),DT7)</f>
        <v>23.16</v>
      </c>
      <c r="DU6" s="22">
        <f t="shared" si="13"/>
        <v>23.38</v>
      </c>
      <c r="DV6" s="22">
        <f t="shared" si="13"/>
        <v>23.58</v>
      </c>
      <c r="DW6" s="22">
        <f t="shared" si="13"/>
        <v>24.09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0.21</v>
      </c>
      <c r="EE6" s="22">
        <f t="shared" ref="EE6:EM6" si="14">IF(EE7="",NA(),EE7)</f>
        <v>0.14000000000000001</v>
      </c>
      <c r="EF6" s="22">
        <f t="shared" si="14"/>
        <v>0.28999999999999998</v>
      </c>
      <c r="EG6" s="22">
        <f t="shared" si="14"/>
        <v>0.09</v>
      </c>
      <c r="EH6" s="22">
        <f t="shared" si="14"/>
        <v>0.14000000000000001</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52043</v>
      </c>
      <c r="D7" s="24">
        <v>46</v>
      </c>
      <c r="E7" s="24">
        <v>1</v>
      </c>
      <c r="F7" s="24">
        <v>0</v>
      </c>
      <c r="G7" s="24">
        <v>1</v>
      </c>
      <c r="H7" s="24" t="s">
        <v>92</v>
      </c>
      <c r="I7" s="24" t="s">
        <v>93</v>
      </c>
      <c r="J7" s="24" t="s">
        <v>94</v>
      </c>
      <c r="K7" s="24" t="s">
        <v>95</v>
      </c>
      <c r="L7" s="24" t="s">
        <v>96</v>
      </c>
      <c r="M7" s="24" t="s">
        <v>97</v>
      </c>
      <c r="N7" s="25" t="s">
        <v>98</v>
      </c>
      <c r="O7" s="25">
        <v>65.010000000000005</v>
      </c>
      <c r="P7" s="25">
        <v>83.54</v>
      </c>
      <c r="Q7" s="25">
        <v>3949</v>
      </c>
      <c r="R7" s="25">
        <v>68083</v>
      </c>
      <c r="S7" s="25">
        <v>913.22</v>
      </c>
      <c r="T7" s="25">
        <v>74.55</v>
      </c>
      <c r="U7" s="25">
        <v>56434</v>
      </c>
      <c r="V7" s="25">
        <v>93.87</v>
      </c>
      <c r="W7" s="25">
        <v>601.19000000000005</v>
      </c>
      <c r="X7" s="25">
        <v>108.31</v>
      </c>
      <c r="Y7" s="25">
        <v>108.65</v>
      </c>
      <c r="Z7" s="25">
        <v>110.03</v>
      </c>
      <c r="AA7" s="25">
        <v>112.54</v>
      </c>
      <c r="AB7" s="25">
        <v>110.07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334.09</v>
      </c>
      <c r="AU7" s="25">
        <v>362.64</v>
      </c>
      <c r="AV7" s="25">
        <v>346.85</v>
      </c>
      <c r="AW7" s="25">
        <v>393.89</v>
      </c>
      <c r="AX7" s="25">
        <v>436.05</v>
      </c>
      <c r="AY7" s="25">
        <v>349.83</v>
      </c>
      <c r="AZ7" s="25">
        <v>360.86</v>
      </c>
      <c r="BA7" s="25">
        <v>350.79</v>
      </c>
      <c r="BB7" s="25">
        <v>354.57</v>
      </c>
      <c r="BC7" s="25">
        <v>357.74</v>
      </c>
      <c r="BD7" s="25">
        <v>252.29</v>
      </c>
      <c r="BE7" s="25">
        <v>526.35</v>
      </c>
      <c r="BF7" s="25">
        <v>518.69000000000005</v>
      </c>
      <c r="BG7" s="25">
        <v>505.6</v>
      </c>
      <c r="BH7" s="25">
        <v>489.69</v>
      </c>
      <c r="BI7" s="25">
        <v>484.84</v>
      </c>
      <c r="BJ7" s="25">
        <v>314.87</v>
      </c>
      <c r="BK7" s="25">
        <v>309.27999999999997</v>
      </c>
      <c r="BL7" s="25">
        <v>322.92</v>
      </c>
      <c r="BM7" s="25">
        <v>303.45999999999998</v>
      </c>
      <c r="BN7" s="25">
        <v>307.27999999999997</v>
      </c>
      <c r="BO7" s="25">
        <v>268.07</v>
      </c>
      <c r="BP7" s="25">
        <v>101.91</v>
      </c>
      <c r="BQ7" s="25">
        <v>103.1</v>
      </c>
      <c r="BR7" s="25">
        <v>104.71</v>
      </c>
      <c r="BS7" s="25">
        <v>107.98</v>
      </c>
      <c r="BT7" s="25">
        <v>105.66</v>
      </c>
      <c r="BU7" s="25">
        <v>103.54</v>
      </c>
      <c r="BV7" s="25">
        <v>103.32</v>
      </c>
      <c r="BW7" s="25">
        <v>100.85</v>
      </c>
      <c r="BX7" s="25">
        <v>103.79</v>
      </c>
      <c r="BY7" s="25">
        <v>98.3</v>
      </c>
      <c r="BZ7" s="25">
        <v>97.47</v>
      </c>
      <c r="CA7" s="25">
        <v>214.42</v>
      </c>
      <c r="CB7" s="25">
        <v>213.15</v>
      </c>
      <c r="CC7" s="25">
        <v>210.15</v>
      </c>
      <c r="CD7" s="25">
        <v>204.49</v>
      </c>
      <c r="CE7" s="25">
        <v>210.41</v>
      </c>
      <c r="CF7" s="25">
        <v>167.46</v>
      </c>
      <c r="CG7" s="25">
        <v>168.56</v>
      </c>
      <c r="CH7" s="25">
        <v>167.1</v>
      </c>
      <c r="CI7" s="25">
        <v>167.86</v>
      </c>
      <c r="CJ7" s="25">
        <v>173.68</v>
      </c>
      <c r="CK7" s="25">
        <v>174.75</v>
      </c>
      <c r="CL7" s="25">
        <v>61.49</v>
      </c>
      <c r="CM7" s="25">
        <v>62.95</v>
      </c>
      <c r="CN7" s="25">
        <v>64.33</v>
      </c>
      <c r="CO7" s="25">
        <v>66.010000000000005</v>
      </c>
      <c r="CP7" s="25">
        <v>62.29</v>
      </c>
      <c r="CQ7" s="25">
        <v>59.46</v>
      </c>
      <c r="CR7" s="25">
        <v>59.51</v>
      </c>
      <c r="CS7" s="25">
        <v>59.91</v>
      </c>
      <c r="CT7" s="25">
        <v>59.4</v>
      </c>
      <c r="CU7" s="25">
        <v>59.24</v>
      </c>
      <c r="CV7" s="25">
        <v>59.97</v>
      </c>
      <c r="CW7" s="25">
        <v>77.86</v>
      </c>
      <c r="CX7" s="25">
        <v>75.37</v>
      </c>
      <c r="CY7" s="25">
        <v>74.08</v>
      </c>
      <c r="CZ7" s="25">
        <v>71.959999999999994</v>
      </c>
      <c r="DA7" s="25">
        <v>74.900000000000006</v>
      </c>
      <c r="DB7" s="25">
        <v>87.41</v>
      </c>
      <c r="DC7" s="25">
        <v>87.08</v>
      </c>
      <c r="DD7" s="25">
        <v>87.26</v>
      </c>
      <c r="DE7" s="25">
        <v>87.57</v>
      </c>
      <c r="DF7" s="25">
        <v>87.26</v>
      </c>
      <c r="DG7" s="25">
        <v>89.76</v>
      </c>
      <c r="DH7" s="25">
        <v>49.74</v>
      </c>
      <c r="DI7" s="25">
        <v>51.12</v>
      </c>
      <c r="DJ7" s="25">
        <v>52.05</v>
      </c>
      <c r="DK7" s="25">
        <v>52.78</v>
      </c>
      <c r="DL7" s="25">
        <v>54.27</v>
      </c>
      <c r="DM7" s="25">
        <v>47.62</v>
      </c>
      <c r="DN7" s="25">
        <v>48.55</v>
      </c>
      <c r="DO7" s="25">
        <v>49.2</v>
      </c>
      <c r="DP7" s="25">
        <v>50.01</v>
      </c>
      <c r="DQ7" s="25">
        <v>50.99</v>
      </c>
      <c r="DR7" s="25">
        <v>51.51</v>
      </c>
      <c r="DS7" s="25">
        <v>16.12</v>
      </c>
      <c r="DT7" s="25">
        <v>23.16</v>
      </c>
      <c r="DU7" s="25">
        <v>23.38</v>
      </c>
      <c r="DV7" s="25">
        <v>23.58</v>
      </c>
      <c r="DW7" s="25">
        <v>24.09</v>
      </c>
      <c r="DX7" s="25">
        <v>16.27</v>
      </c>
      <c r="DY7" s="25">
        <v>17.11</v>
      </c>
      <c r="DZ7" s="25">
        <v>18.329999999999998</v>
      </c>
      <c r="EA7" s="25">
        <v>20.27</v>
      </c>
      <c r="EB7" s="25">
        <v>21.69</v>
      </c>
      <c r="EC7" s="25">
        <v>23.75</v>
      </c>
      <c r="ED7" s="25">
        <v>0.21</v>
      </c>
      <c r="EE7" s="25">
        <v>0.14000000000000001</v>
      </c>
      <c r="EF7" s="25">
        <v>0.28999999999999998</v>
      </c>
      <c r="EG7" s="25">
        <v>0.09</v>
      </c>
      <c r="EH7" s="25">
        <v>0.14000000000000001</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CL8203</cp:lastModifiedBy>
  <cp:lastPrinted>2024-01-22T08:03:12Z</cp:lastPrinted>
  <dcterms:created xsi:type="dcterms:W3CDTF">2023-12-05T00:48:49Z</dcterms:created>
  <dcterms:modified xsi:type="dcterms:W3CDTF">2024-01-22T08:10:18Z</dcterms:modified>
  <cp:category/>
</cp:coreProperties>
</file>