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date-fs\建設部\水道課\3-02.【管理係】\R6年度作成フォルダ\07.調査・依頼・通知\2-1.【秋田県市町村課】\済み　20250122_Fw 【秋田県市町村課130 15時〆】公営企業に係る「経営比較分析表」の分析等について（依頼）\6.HPアップ用_経営比較分析表_R7.3.7\"/>
    </mc:Choice>
  </mc:AlternateContent>
  <workbookProtection workbookAlgorithmName="SHA-512" workbookHashValue="oZDNAfgJWp2yT+2Ih8UNf04YrFcimngr0R8KWoRZUDGLmWKtMjcaNpATMhia8zVZg+RFfeux0ZU2geFkRmd9Kg==" workbookSaltValue="LQXkdXOdmJ6OvnqunBjdLg==" workbookSpinCount="100000" lockStructure="1"/>
  <bookViews>
    <workbookView xWindow="0" yWindow="0" windowWidth="28800" windowHeight="1192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AD8" i="4"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W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<sst xmlns="http://schemas.openxmlformats.org/spreadsheetml/2006/main" count="228" uniqueCount="113">
  <si>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</si>
  <si>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</si>
  <si>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</si>
  <si>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</si>
  <si>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</si>
  <si>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</si>
  <si>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</si>
  <si>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</si>
  <si>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</si>
  <si>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</si>
  <si>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</si>
  <si>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</si>
  <si>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</si>
  <si>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</si>
  <si>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</si>
  <si>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</si>
  <si>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</si>
  <si>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</si>
  <si>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</si>
  <si>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</si>
  <si>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</si>
  <si>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</si>
  <si>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</si>
  <si>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</si>
  <si>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</si>
  <si>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</si>
  <si>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</si>
  <si>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</si>
  <si>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</si>
  <si>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</si>
  <si>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</si>
  <si>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</si>
  <si>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</si>
  <si>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</si>
  <si>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</si>
  <si>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</si>
  <si>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</si>
  <si>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</si>
  <si>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</si>
  <si>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</si>
  <si>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</si>
  <si>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</si>
  <si>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</si>
  <si>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</si>
  <si>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</si>
  <si>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</si>
  <si>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</si>
  <si>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</si>
  <si>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</si>
  <si>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</si>
  <si>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</si>
  <si>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</si>
  <si>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</si>
  <si>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</si>
  <si>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</si>
  <si>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</si>
  <si>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</si>
  <si>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</si>
  <si>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</si>
  <si>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</si>
  <si>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</si>
  <si>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</si>
  <si>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</si>
  <si>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</si>
  <si>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</si>
  <si>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</si>
  <si>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</si>
  <si>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</si>
  <si>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</si>
  <si>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</si>
  <si>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</si>
  <si>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</si>
  <si>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</si>
  <si>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</si>
  <si>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</si>
  <si>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</si>
  <si>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</si>
  <si>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</si>
  <si>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</si>
  <si>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</si>
  <si>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</si>
  <si>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</si>
  <si>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</si>
  <si>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</si>
  <si>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</si>
  <si>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</si>
  <si>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</si>
  <si>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</si>
  <si>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</si>
  <si>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</si>
  <si>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</si>
  <si>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</si>
  <si>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</si>
  <si>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大館市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</si>
  <si>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</si>
  <si>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</si>
  <si>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</si>
  <si>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</si>
  <si>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</si>
  <si>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</si>
  <si>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</si>
  <si>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</si>
  <si>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</si>
  <si>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</si>
  <si>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</si>
  <si>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</si>
  <si>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</si>
  <si>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</si>
  <si>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</si>
  <si>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</si>
  <si>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　①経常収支比率は過去5年100％を超えて黒字経営を継続し、②累積欠損金比率、③流動比率はともに健全を示す数値を維持しています。
　④企業債残高対給水収益比率からは、借入金への依存体質が見て取れますが、これは過去の施設整備における借入金の未償還残の累積ですので、今後の借入金への依存度合を平準化していくことで改善する見込みです。
　⑤料金回収率は、良好な状態が維持できており、適正な料金設定であることが分かります。
　⑦施設利用率は、平均値を上回る結果が続いています。しかし、今後水需要が減少していくと見込まれるため、供給能力が過剰とならないように施設規模等を適正に維持管理していく必要があります。
　⑧有収率が好転しない原因は、老朽化に伴う配水管等からの漏水が増加傾向にあるためで、⑥給水原価が引き上がる主な要因でもあります。この改善には多額の財政負担が伴い、相当の時間を要しますが、最新技術を活用した調査による補修箇所の特定・絞り込み精度の向上、補助事業の積極的活用、管路網の再構築するなど、様々な要素を加味しながら粘り強く対策を講じていきます。
</t>
    <rPh sb="238" eb="240">
      <t>コンゴ</t>
    </rPh>
    <rPh sb="240" eb="241">
      <t>ミズ</t>
    </rPh>
    <rPh sb="244" eb="246">
      <t>ゲンショウ</t>
    </rPh>
    <rPh sb="251" eb="253">
      <t>ミコ</t>
    </rPh>
    <rPh sb="259" eb="261">
      <t>キョウキュウ</t>
    </rPh>
    <rPh sb="261" eb="263">
      <t>ノウリョク</t>
    </rPh>
    <rPh sb="274" eb="278">
      <t>シセツキボ</t>
    </rPh>
    <rPh sb="278" eb="279">
      <t>トウ</t>
    </rPh>
    <rPh sb="280" eb="282">
      <t>テキセイ</t>
    </rPh>
    <rPh sb="283" eb="287">
      <t>イジカンリ</t>
    </rPh>
    <rPh sb="291" eb="293">
      <t>ヒツヨウ</t>
    </rPh>
    <rPh sb="422" eb="424">
      <t>コウジョウ</t>
    </rPh>
    <phoneticPr fontId="4"/>
  </si>
  <si>
    <t>　①有形固定資産減価償却率、②管路経年化率の増加は、拡張事業等で整備した施設、管路の老朽化及び法定耐用年数に達したためで、今後も率が上がることが予想されます。
　③管路更新は、施設整備（更新や補修）の緊急性や重要度を優先しており、計画通りには進まず、低調に推移しています。
　今後も法定耐用年数を経過した非適正資産をそのまま保有・使用し続けることは、漏水等の事故リスクの上昇にもつながることから、アセットマネジメントの計画・実行を前提とした、効率的な資産更新が求められます。</t>
    <rPh sb="22" eb="24">
      <t>ゾウカ</t>
    </rPh>
    <rPh sb="30" eb="31">
      <t>トウ</t>
    </rPh>
    <rPh sb="39" eb="41">
      <t>カンロ</t>
    </rPh>
    <rPh sb="42" eb="45">
      <t>ロウキュウカ</t>
    </rPh>
    <rPh sb="45" eb="46">
      <t>オヨ</t>
    </rPh>
    <rPh sb="108" eb="110">
      <t>ユウセン</t>
    </rPh>
    <rPh sb="138" eb="140">
      <t>コンゴ</t>
    </rPh>
    <rPh sb="185" eb="187">
      <t>ジョウショウ</t>
    </rPh>
    <phoneticPr fontId="4"/>
  </si>
  <si>
    <t>　経営の健全性・効率性及び老朽化の状況それぞれの分析結果から、概ね健全な経営状態であると判断します。
　これからは、人口減少に伴う給水収益の減少や施設の老朽化に伴う経費の増加など、厳しい経営状況が続くと予想されます。水需要に基づく管路や施設設備の更新を進め、令和８年度までに経営戦略の見直しを行い、将来を見据えた健全で持続可能な経営を進めていきます。</t>
    <rPh sb="58" eb="60">
      <t>ジンコウ</t>
    </rPh>
    <rPh sb="60" eb="62">
      <t>ゲンショウ</t>
    </rPh>
    <rPh sb="63" eb="64">
      <t>トモナ</t>
    </rPh>
    <rPh sb="65" eb="67">
      <t>キュウスイ</t>
    </rPh>
    <rPh sb="67" eb="69">
      <t>シュウエキ</t>
    </rPh>
    <rPh sb="70" eb="72">
      <t>ゲンショウ</t>
    </rPh>
    <rPh sb="73" eb="75">
      <t>シセツ</t>
    </rPh>
    <rPh sb="76" eb="79">
      <t>ロウキュウカ</t>
    </rPh>
    <rPh sb="80" eb="81">
      <t>トモナ</t>
    </rPh>
    <rPh sb="82" eb="84">
      <t>ケイヒ</t>
    </rPh>
    <rPh sb="85" eb="87">
      <t>ゾウカ</t>
    </rPh>
    <rPh sb="90" eb="91">
      <t>キビ</t>
    </rPh>
    <rPh sb="93" eb="95">
      <t>ケイエイ</t>
    </rPh>
    <rPh sb="95" eb="97">
      <t>ジョウキョウ</t>
    </rPh>
    <rPh sb="98" eb="99">
      <t>ツヅ</t>
    </rPh>
    <rPh sb="101" eb="103">
      <t>ヨソウ</t>
    </rPh>
    <rPh sb="108" eb="111">
      <t>ミズジュヨウ</t>
    </rPh>
    <rPh sb="112" eb="113">
      <t>モト</t>
    </rPh>
    <rPh sb="115" eb="117">
      <t>カンロ</t>
    </rPh>
    <rPh sb="118" eb="120">
      <t>シセツ</t>
    </rPh>
    <rPh sb="120" eb="122">
      <t>セツビ</t>
    </rPh>
    <rPh sb="123" eb="125">
      <t>コウシン</t>
    </rPh>
    <rPh sb="126" eb="127">
      <t>スス</t>
    </rPh>
    <rPh sb="129" eb="131">
      <t>レイワ</t>
    </rPh>
    <rPh sb="132" eb="134">
      <t>ネンド</t>
    </rPh>
    <rPh sb="137" eb="141">
      <t>ケイエイセンリャク</t>
    </rPh>
    <rPh sb="142" eb="144">
      <t>ミナオ</t>
    </rPh>
    <rPh sb="146" eb="147">
      <t>オコナ</t>
    </rPh>
    <rPh sb="149" eb="151">
      <t>ショウライ</t>
    </rPh>
    <rPh sb="152" eb="154">
      <t>ミス</t>
    </rPh>
    <rPh sb="156" eb="158">
      <t>ケンゼン</t>
    </rPh>
    <rPh sb="159" eb="163">
      <t>ジゾクカノウ</t>
    </rPh>
    <rPh sb="164" eb="166">
      <t>ケイエイ</t>
    </rPh>
    <rPh sb="167" eb="168">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</si>
</sst>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0.14000000000000001</c:v>
                </c:pt>
                <c:pt idx="1">
                  <c:v>0.28999999999999998</c:v>
                </c:pt>
                <c:pt idx="2">
                  <c:v>0.09</c:v>
                </c:pt>
                <c:pt idx="3">
                  <c:v>0.14000000000000001</c:v>
                </c:pt>
                <c:pt idx="4">
                  <c:v>0.21</c:v>
                </c:pt>
              </c:numCache>
            </c:numRef>
          </c:val>
          <c:extLst>
            <c:ext xmlns:c16="http://schemas.microsoft.com/office/drawing/2014/chart" uri="{C3380CC4-5D6E-409C-BE32-E72D297353CC}">
              <c16:uniqueId val="{00000000-C5A7-44FB-AD55-C26B7B98C9C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c:ext xmlns:c16="http://schemas.microsoft.com/office/drawing/2014/chart" uri="{C3380CC4-5D6E-409C-BE32-E72D297353CC}">
              <c16:uniqueId val="{00000001-C5A7-44FB-AD55-C26B7B98C9C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62.95</c:v>
                </c:pt>
                <c:pt idx="1">
                  <c:v>64.33</c:v>
                </c:pt>
                <c:pt idx="2">
                  <c:v>66.010000000000005</c:v>
                </c:pt>
                <c:pt idx="3">
                  <c:v>62.29</c:v>
                </c:pt>
                <c:pt idx="4">
                  <c:v>62.43</c:v>
                </c:pt>
              </c:numCache>
            </c:numRef>
          </c:val>
          <c:extLst>
            <c:ext xmlns:c16="http://schemas.microsoft.com/office/drawing/2014/chart" uri="{C3380CC4-5D6E-409C-BE32-E72D297353CC}">
              <c16:uniqueId val="{00000000-1807-4C8E-AC64-E36537EEC1A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c:ext xmlns:c16="http://schemas.microsoft.com/office/drawing/2014/chart" uri="{C3380CC4-5D6E-409C-BE32-E72D297353CC}">
              <c16:uniqueId val="{00000001-1807-4C8E-AC64-E36537EEC1A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75.37</c:v>
                </c:pt>
                <c:pt idx="1">
                  <c:v>74.08</c:v>
                </c:pt>
                <c:pt idx="2">
                  <c:v>71.959999999999994</c:v>
                </c:pt>
                <c:pt idx="3">
                  <c:v>74.900000000000006</c:v>
                </c:pt>
                <c:pt idx="4">
                  <c:v>74.180000000000007</c:v>
                </c:pt>
              </c:numCache>
            </c:numRef>
          </c:val>
          <c:extLst>
            <c:ext xmlns:c16="http://schemas.microsoft.com/office/drawing/2014/chart" uri="{C3380CC4-5D6E-409C-BE32-E72D297353CC}">
              <c16:uniqueId val="{00000000-8EB7-4C57-8448-397B018028B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c:ext xmlns:c16="http://schemas.microsoft.com/office/drawing/2014/chart" uri="{C3380CC4-5D6E-409C-BE32-E72D297353CC}">
              <c16:uniqueId val="{00000001-8EB7-4C57-8448-397B018028B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108.65</c:v>
                </c:pt>
                <c:pt idx="1">
                  <c:v>110.03</c:v>
                </c:pt>
                <c:pt idx="2">
                  <c:v>112.54</c:v>
                </c:pt>
                <c:pt idx="3">
                  <c:v>110.07</c:v>
                </c:pt>
                <c:pt idx="4">
                  <c:v>113</c:v>
                </c:pt>
              </c:numCache>
            </c:numRef>
          </c:val>
          <c:extLst>
            <c:ext xmlns:c16="http://schemas.microsoft.com/office/drawing/2014/chart" uri="{C3380CC4-5D6E-409C-BE32-E72D297353CC}">
              <c16:uniqueId val="{00000000-8D5D-44D6-A7E8-3DD8524FB58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c:ext xmlns:c16="http://schemas.microsoft.com/office/drawing/2014/chart" uri="{C3380CC4-5D6E-409C-BE32-E72D297353CC}">
              <c16:uniqueId val="{00000001-8D5D-44D6-A7E8-3DD8524FB58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51.12</c:v>
                </c:pt>
                <c:pt idx="1">
                  <c:v>52.05</c:v>
                </c:pt>
                <c:pt idx="2">
                  <c:v>52.78</c:v>
                </c:pt>
                <c:pt idx="3">
                  <c:v>54.27</c:v>
                </c:pt>
                <c:pt idx="4">
                  <c:v>55.41</c:v>
                </c:pt>
              </c:numCache>
            </c:numRef>
          </c:val>
          <c:extLst>
            <c:ext xmlns:c16="http://schemas.microsoft.com/office/drawing/2014/chart" uri="{C3380CC4-5D6E-409C-BE32-E72D297353CC}">
              <c16:uniqueId val="{00000000-2B82-488F-95BF-F35DA805598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c:ext xmlns:c16="http://schemas.microsoft.com/office/drawing/2014/chart" uri="{C3380CC4-5D6E-409C-BE32-E72D297353CC}">
              <c16:uniqueId val="{00000001-2B82-488F-95BF-F35DA805598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23.16</c:v>
                </c:pt>
                <c:pt idx="1">
                  <c:v>23.38</c:v>
                </c:pt>
                <c:pt idx="2">
                  <c:v>23.58</c:v>
                </c:pt>
                <c:pt idx="3">
                  <c:v>24.09</c:v>
                </c:pt>
                <c:pt idx="4">
                  <c:v>25.56</c:v>
                </c:pt>
              </c:numCache>
            </c:numRef>
          </c:val>
          <c:extLst>
            <c:ext xmlns:c16="http://schemas.microsoft.com/office/drawing/2014/chart" uri="{C3380CC4-5D6E-409C-BE32-E72D297353CC}">
              <c16:uniqueId val="{00000000-30D9-4476-B676-EF7C587A6C5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c:ext xmlns:c16="http://schemas.microsoft.com/office/drawing/2014/chart" uri="{C3380CC4-5D6E-409C-BE32-E72D297353CC}">
              <c16:uniqueId val="{00000001-30D9-4476-B676-EF7C587A6C5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791-487B-9440-0301C32528E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c:ext xmlns:c16="http://schemas.microsoft.com/office/drawing/2014/chart" uri="{C3380CC4-5D6E-409C-BE32-E72D297353CC}">
              <c16:uniqueId val="{00000001-E791-487B-9440-0301C32528E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362.64</c:v>
                </c:pt>
                <c:pt idx="1">
                  <c:v>346.85</c:v>
                </c:pt>
                <c:pt idx="2">
                  <c:v>393.89</c:v>
                </c:pt>
                <c:pt idx="3">
                  <c:v>436.05</c:v>
                </c:pt>
                <c:pt idx="4">
                  <c:v>438.69</c:v>
                </c:pt>
              </c:numCache>
            </c:numRef>
          </c:val>
          <c:extLst>
            <c:ext xmlns:c16="http://schemas.microsoft.com/office/drawing/2014/chart" uri="{C3380CC4-5D6E-409C-BE32-E72D297353CC}">
              <c16:uniqueId val="{00000000-B783-4D64-B4B7-7AF743A8348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c:ext xmlns:c16="http://schemas.microsoft.com/office/drawing/2014/chart" uri="{C3380CC4-5D6E-409C-BE32-E72D297353CC}">
              <c16:uniqueId val="{00000001-B783-4D64-B4B7-7AF743A8348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518.69000000000005</c:v>
                </c:pt>
                <c:pt idx="1">
                  <c:v>505.6</c:v>
                </c:pt>
                <c:pt idx="2">
                  <c:v>489.69</c:v>
                </c:pt>
                <c:pt idx="3">
                  <c:v>484.84</c:v>
                </c:pt>
                <c:pt idx="4">
                  <c:v>458.76</c:v>
                </c:pt>
              </c:numCache>
            </c:numRef>
          </c:val>
          <c:extLst>
            <c:ext xmlns:c16="http://schemas.microsoft.com/office/drawing/2014/chart" uri="{C3380CC4-5D6E-409C-BE32-E72D297353CC}">
              <c16:uniqueId val="{00000000-540E-4B00-9B41-E30DC9B2124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540E-4B00-9B41-E30DC9B2124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103.1</c:v>
                </c:pt>
                <c:pt idx="1">
                  <c:v>104.71</c:v>
                </c:pt>
                <c:pt idx="2">
                  <c:v>107.98</c:v>
                </c:pt>
                <c:pt idx="3">
                  <c:v>105.66</c:v>
                </c:pt>
                <c:pt idx="4">
                  <c:v>108.53</c:v>
                </c:pt>
              </c:numCache>
            </c:numRef>
          </c:val>
          <c:extLst>
            <c:ext xmlns:c16="http://schemas.microsoft.com/office/drawing/2014/chart" uri="{C3380CC4-5D6E-409C-BE32-E72D297353CC}">
              <c16:uniqueId val="{00000000-AA59-44F9-A933-057F523EB8B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c:ext xmlns:c16="http://schemas.microsoft.com/office/drawing/2014/chart" uri="{C3380CC4-5D6E-409C-BE32-E72D297353CC}">
              <c16:uniqueId val="{00000001-AA59-44F9-A933-057F523EB8B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213.15</c:v>
                </c:pt>
                <c:pt idx="1">
                  <c:v>210.15</c:v>
                </c:pt>
                <c:pt idx="2">
                  <c:v>204.49</c:v>
                </c:pt>
                <c:pt idx="3">
                  <c:v>210.41</c:v>
                </c:pt>
                <c:pt idx="4">
                  <c:v>204.92</c:v>
                </c:pt>
              </c:numCache>
            </c:numRef>
          </c:val>
          <c:extLst>
            <c:ext xmlns:c16="http://schemas.microsoft.com/office/drawing/2014/chart" uri="{C3380CC4-5D6E-409C-BE32-E72D297353CC}">
              <c16:uniqueId val="{00000000-77C9-4ECB-8318-127834C157A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c:ext xmlns:c16="http://schemas.microsoft.com/office/drawing/2014/chart" uri="{C3380CC4-5D6E-409C-BE32-E72D297353CC}">
              <c16:uniqueId val="{00000001-77C9-4ECB-8318-127834C157A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秋田県　大館市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A4</v>
      </c>
      <c r="X8" s="43"/>
      <c r="Y8" s="43"/>
      <c r="Z8" s="43"/>
      <c r="AA8" s="43"/>
      <c r="AB8" s="43"/>
      <c r="AC8" s="43"/>
      <c r="AD8" s="43" t="str">
        <f>データ!$M$6</f>
        <v>非設置</v>
      </c>
      <c r="AE8" s="43"/>
      <c r="AF8" s="43"/>
      <c r="AG8" s="43"/>
      <c r="AH8" s="43"/>
      <c r="AI8" s="43"/>
      <c r="AJ8" s="43"/>
      <c r="AK8" s="2"/>
      <c r="AL8" s="44">
        <f>データ!$R$6</f>
        <v>66807</v>
      </c>
      <c r="AM8" s="44"/>
      <c r="AN8" s="44"/>
      <c r="AO8" s="44"/>
      <c r="AP8" s="44"/>
      <c r="AQ8" s="44"/>
      <c r="AR8" s="44"/>
      <c r="AS8" s="44"/>
      <c r="AT8" s="45">
        <f>データ!$S$6</f>
        <v>913.22</v>
      </c>
      <c r="AU8" s="46"/>
      <c r="AV8" s="46"/>
      <c r="AW8" s="46"/>
      <c r="AX8" s="46"/>
      <c r="AY8" s="46"/>
      <c r="AZ8" s="46"/>
      <c r="BA8" s="46"/>
      <c r="BB8" s="47">
        <f>データ!$T$6</f>
        <v>73.16</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66.739999999999995</v>
      </c>
      <c r="J10" s="46"/>
      <c r="K10" s="46"/>
      <c r="L10" s="46"/>
      <c r="M10" s="46"/>
      <c r="N10" s="46"/>
      <c r="O10" s="80"/>
      <c r="P10" s="47">
        <f>データ!$P$6</f>
        <v>83.56</v>
      </c>
      <c r="Q10" s="47"/>
      <c r="R10" s="47"/>
      <c r="S10" s="47"/>
      <c r="T10" s="47"/>
      <c r="U10" s="47"/>
      <c r="V10" s="47"/>
      <c r="W10" s="44">
        <f>データ!$Q$6</f>
        <v>3949</v>
      </c>
      <c r="X10" s="44"/>
      <c r="Y10" s="44"/>
      <c r="Z10" s="44"/>
      <c r="AA10" s="44"/>
      <c r="AB10" s="44"/>
      <c r="AC10" s="44"/>
      <c r="AD10" s="2"/>
      <c r="AE10" s="2"/>
      <c r="AF10" s="2"/>
      <c r="AG10" s="2"/>
      <c r="AH10" s="2"/>
      <c r="AI10" s="2"/>
      <c r="AJ10" s="2"/>
      <c r="AK10" s="2"/>
      <c r="AL10" s="44">
        <f>データ!$U$6</f>
        <v>55332</v>
      </c>
      <c r="AM10" s="44"/>
      <c r="AN10" s="44"/>
      <c r="AO10" s="44"/>
      <c r="AP10" s="44"/>
      <c r="AQ10" s="44"/>
      <c r="AR10" s="44"/>
      <c r="AS10" s="44"/>
      <c r="AT10" s="45">
        <f>データ!$V$6</f>
        <v>93.87</v>
      </c>
      <c r="AU10" s="46"/>
      <c r="AV10" s="46"/>
      <c r="AW10" s="46"/>
      <c r="AX10" s="46"/>
      <c r="AY10" s="46"/>
      <c r="AZ10" s="46"/>
      <c r="BA10" s="46"/>
      <c r="BB10" s="47">
        <f>データ!$W$6</f>
        <v>589.45000000000005</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110</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111</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112</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t+rjEczrYlKmf25zZDhJI1wTELIbDu77nJaUsQCvstjShz0H1xBa79OkNUrNDGq384WlnkcLQxfN+IPxdBrD5w==" saltValue="2fhTYyo8Bj1jWtztDsnyC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52043</v>
      </c>
      <c r="D6" s="20">
        <f t="shared" si="3"/>
        <v>46</v>
      </c>
      <c r="E6" s="20">
        <f t="shared" si="3"/>
        <v>1</v>
      </c>
      <c r="F6" s="20">
        <f t="shared" si="3"/>
        <v>0</v>
      </c>
      <c r="G6" s="20">
        <f t="shared" si="3"/>
        <v>1</v>
      </c>
      <c r="H6" s="20" t="str">
        <f t="shared" si="3"/>
        <v>秋田県　大館市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66.739999999999995</v>
      </c>
      <c r="P6" s="21">
        <f t="shared" si="3"/>
        <v>83.56</v>
      </c>
      <c r="Q6" s="21">
        <f t="shared" si="3"/>
        <v>3949</v>
      </c>
      <c r="R6" s="21">
        <f t="shared" si="3"/>
        <v>66807</v>
      </c>
      <c r="S6" s="21">
        <f t="shared" si="3"/>
        <v>913.22</v>
      </c>
      <c r="T6" s="21">
        <f t="shared" si="3"/>
        <v>73.16</v>
      </c>
      <c r="U6" s="21">
        <f t="shared" si="3"/>
        <v>55332</v>
      </c>
      <c r="V6" s="21">
        <f t="shared" si="3"/>
        <v>93.87</v>
      </c>
      <c r="W6" s="21">
        <f t="shared" si="3"/>
        <v>589.45000000000005</v>
      </c>
      <c r="X6" s="22">
        <f>IF(X7="",NA(),X7)</f>
        <v>108.65</v>
      </c>
      <c r="Y6" s="22">
        <f t="shared" ref="Y6:AG6" si="4">IF(Y7="",NA(),Y7)</f>
        <v>110.03</v>
      </c>
      <c r="Z6" s="22">
        <f t="shared" si="4"/>
        <v>112.54</v>
      </c>
      <c r="AA6" s="22">
        <f t="shared" si="4"/>
        <v>110.07</v>
      </c>
      <c r="AB6" s="22">
        <f t="shared" si="4"/>
        <v>113</v>
      </c>
      <c r="AC6" s="22">
        <f t="shared" si="4"/>
        <v>111.17</v>
      </c>
      <c r="AD6" s="22">
        <f t="shared" si="4"/>
        <v>110.91</v>
      </c>
      <c r="AE6" s="22">
        <f t="shared" si="4"/>
        <v>111.49</v>
      </c>
      <c r="AF6" s="22">
        <f t="shared" si="4"/>
        <v>109.09</v>
      </c>
      <c r="AG6" s="22">
        <f t="shared" si="4"/>
        <v>109.05</v>
      </c>
      <c r="AH6" s="21" t="str">
        <f>IF(AH7="","",IF(AH7="-","【-】","【"&amp;SUBSTITUTE(TEXT(AH7,"#,##0.00"),"-","△")&amp;"】"))</f>
        <v>【108.24】</v>
      </c>
      <c r="AI6" s="21">
        <f>IF(AI7="",NA(),AI7)</f>
        <v>0</v>
      </c>
      <c r="AJ6" s="21">
        <f t="shared" ref="AJ6:AR6" si="5">IF(AJ7="",NA(),AJ7)</f>
        <v>0</v>
      </c>
      <c r="AK6" s="21">
        <f t="shared" si="5"/>
        <v>0</v>
      </c>
      <c r="AL6" s="21">
        <f t="shared" si="5"/>
        <v>0</v>
      </c>
      <c r="AM6" s="21">
        <f t="shared" si="5"/>
        <v>0</v>
      </c>
      <c r="AN6" s="22">
        <f t="shared" si="5"/>
        <v>0.78</v>
      </c>
      <c r="AO6" s="22">
        <f t="shared" si="5"/>
        <v>0.92</v>
      </c>
      <c r="AP6" s="22">
        <f t="shared" si="5"/>
        <v>0.87</v>
      </c>
      <c r="AQ6" s="22">
        <f t="shared" si="5"/>
        <v>0.93</v>
      </c>
      <c r="AR6" s="22">
        <f t="shared" si="5"/>
        <v>1.02</v>
      </c>
      <c r="AS6" s="21" t="str">
        <f>IF(AS7="","",IF(AS7="-","【-】","【"&amp;SUBSTITUTE(TEXT(AS7,"#,##0.00"),"-","△")&amp;"】"))</f>
        <v>【1.50】</v>
      </c>
      <c r="AT6" s="22">
        <f>IF(AT7="",NA(),AT7)</f>
        <v>362.64</v>
      </c>
      <c r="AU6" s="22">
        <f t="shared" ref="AU6:BC6" si="6">IF(AU7="",NA(),AU7)</f>
        <v>346.85</v>
      </c>
      <c r="AV6" s="22">
        <f t="shared" si="6"/>
        <v>393.89</v>
      </c>
      <c r="AW6" s="22">
        <f t="shared" si="6"/>
        <v>436.05</v>
      </c>
      <c r="AX6" s="22">
        <f t="shared" si="6"/>
        <v>438.69</v>
      </c>
      <c r="AY6" s="22">
        <f t="shared" si="6"/>
        <v>360.86</v>
      </c>
      <c r="AZ6" s="22">
        <f t="shared" si="6"/>
        <v>350.79</v>
      </c>
      <c r="BA6" s="22">
        <f t="shared" si="6"/>
        <v>354.57</v>
      </c>
      <c r="BB6" s="22">
        <f t="shared" si="6"/>
        <v>357.74</v>
      </c>
      <c r="BC6" s="22">
        <f t="shared" si="6"/>
        <v>344.88</v>
      </c>
      <c r="BD6" s="21" t="str">
        <f>IF(BD7="","",IF(BD7="-","【-】","【"&amp;SUBSTITUTE(TEXT(BD7,"#,##0.00"),"-","△")&amp;"】"))</f>
        <v>【243.36】</v>
      </c>
      <c r="BE6" s="22">
        <f>IF(BE7="",NA(),BE7)</f>
        <v>518.69000000000005</v>
      </c>
      <c r="BF6" s="22">
        <f t="shared" ref="BF6:BN6" si="7">IF(BF7="",NA(),BF7)</f>
        <v>505.6</v>
      </c>
      <c r="BG6" s="22">
        <f t="shared" si="7"/>
        <v>489.69</v>
      </c>
      <c r="BH6" s="22">
        <f t="shared" si="7"/>
        <v>484.84</v>
      </c>
      <c r="BI6" s="22">
        <f t="shared" si="7"/>
        <v>458.76</v>
      </c>
      <c r="BJ6" s="22">
        <f t="shared" si="7"/>
        <v>309.27999999999997</v>
      </c>
      <c r="BK6" s="22">
        <f t="shared" si="7"/>
        <v>322.92</v>
      </c>
      <c r="BL6" s="22">
        <f t="shared" si="7"/>
        <v>303.45999999999998</v>
      </c>
      <c r="BM6" s="22">
        <f t="shared" si="7"/>
        <v>307.27999999999997</v>
      </c>
      <c r="BN6" s="22">
        <f t="shared" si="7"/>
        <v>304.02</v>
      </c>
      <c r="BO6" s="21" t="str">
        <f>IF(BO7="","",IF(BO7="-","【-】","【"&amp;SUBSTITUTE(TEXT(BO7,"#,##0.00"),"-","△")&amp;"】"))</f>
        <v>【265.93】</v>
      </c>
      <c r="BP6" s="22">
        <f>IF(BP7="",NA(),BP7)</f>
        <v>103.1</v>
      </c>
      <c r="BQ6" s="22">
        <f t="shared" ref="BQ6:BY6" si="8">IF(BQ7="",NA(),BQ7)</f>
        <v>104.71</v>
      </c>
      <c r="BR6" s="22">
        <f t="shared" si="8"/>
        <v>107.98</v>
      </c>
      <c r="BS6" s="22">
        <f t="shared" si="8"/>
        <v>105.66</v>
      </c>
      <c r="BT6" s="22">
        <f t="shared" si="8"/>
        <v>108.53</v>
      </c>
      <c r="BU6" s="22">
        <f t="shared" si="8"/>
        <v>103.32</v>
      </c>
      <c r="BV6" s="22">
        <f t="shared" si="8"/>
        <v>100.85</v>
      </c>
      <c r="BW6" s="22">
        <f t="shared" si="8"/>
        <v>103.79</v>
      </c>
      <c r="BX6" s="22">
        <f t="shared" si="8"/>
        <v>98.3</v>
      </c>
      <c r="BY6" s="22">
        <f t="shared" si="8"/>
        <v>98.89</v>
      </c>
      <c r="BZ6" s="21" t="str">
        <f>IF(BZ7="","",IF(BZ7="-","【-】","【"&amp;SUBSTITUTE(TEXT(BZ7,"#,##0.00"),"-","△")&amp;"】"))</f>
        <v>【97.82】</v>
      </c>
      <c r="CA6" s="22">
        <f>IF(CA7="",NA(),CA7)</f>
        <v>213.15</v>
      </c>
      <c r="CB6" s="22">
        <f t="shared" ref="CB6:CJ6" si="9">IF(CB7="",NA(),CB7)</f>
        <v>210.15</v>
      </c>
      <c r="CC6" s="22">
        <f t="shared" si="9"/>
        <v>204.49</v>
      </c>
      <c r="CD6" s="22">
        <f t="shared" si="9"/>
        <v>210.41</v>
      </c>
      <c r="CE6" s="22">
        <f t="shared" si="9"/>
        <v>204.92</v>
      </c>
      <c r="CF6" s="22">
        <f t="shared" si="9"/>
        <v>168.56</v>
      </c>
      <c r="CG6" s="22">
        <f t="shared" si="9"/>
        <v>167.1</v>
      </c>
      <c r="CH6" s="22">
        <f t="shared" si="9"/>
        <v>167.86</v>
      </c>
      <c r="CI6" s="22">
        <f t="shared" si="9"/>
        <v>173.68</v>
      </c>
      <c r="CJ6" s="22">
        <f t="shared" si="9"/>
        <v>174.52</v>
      </c>
      <c r="CK6" s="21" t="str">
        <f>IF(CK7="","",IF(CK7="-","【-】","【"&amp;SUBSTITUTE(TEXT(CK7,"#,##0.00"),"-","△")&amp;"】"))</f>
        <v>【177.56】</v>
      </c>
      <c r="CL6" s="22">
        <f>IF(CL7="",NA(),CL7)</f>
        <v>62.95</v>
      </c>
      <c r="CM6" s="22">
        <f t="shared" ref="CM6:CU6" si="10">IF(CM7="",NA(),CM7)</f>
        <v>64.33</v>
      </c>
      <c r="CN6" s="22">
        <f t="shared" si="10"/>
        <v>66.010000000000005</v>
      </c>
      <c r="CO6" s="22">
        <f t="shared" si="10"/>
        <v>62.29</v>
      </c>
      <c r="CP6" s="22">
        <f t="shared" si="10"/>
        <v>62.43</v>
      </c>
      <c r="CQ6" s="22">
        <f t="shared" si="10"/>
        <v>59.51</v>
      </c>
      <c r="CR6" s="22">
        <f t="shared" si="10"/>
        <v>59.91</v>
      </c>
      <c r="CS6" s="22">
        <f t="shared" si="10"/>
        <v>59.4</v>
      </c>
      <c r="CT6" s="22">
        <f t="shared" si="10"/>
        <v>59.24</v>
      </c>
      <c r="CU6" s="22">
        <f t="shared" si="10"/>
        <v>58.77</v>
      </c>
      <c r="CV6" s="21" t="str">
        <f>IF(CV7="","",IF(CV7="-","【-】","【"&amp;SUBSTITUTE(TEXT(CV7,"#,##0.00"),"-","△")&amp;"】"))</f>
        <v>【59.81】</v>
      </c>
      <c r="CW6" s="22">
        <f>IF(CW7="",NA(),CW7)</f>
        <v>75.37</v>
      </c>
      <c r="CX6" s="22">
        <f t="shared" ref="CX6:DF6" si="11">IF(CX7="",NA(),CX7)</f>
        <v>74.08</v>
      </c>
      <c r="CY6" s="22">
        <f t="shared" si="11"/>
        <v>71.959999999999994</v>
      </c>
      <c r="CZ6" s="22">
        <f t="shared" si="11"/>
        <v>74.900000000000006</v>
      </c>
      <c r="DA6" s="22">
        <f t="shared" si="11"/>
        <v>74.180000000000007</v>
      </c>
      <c r="DB6" s="22">
        <f t="shared" si="11"/>
        <v>87.08</v>
      </c>
      <c r="DC6" s="22">
        <f t="shared" si="11"/>
        <v>87.26</v>
      </c>
      <c r="DD6" s="22">
        <f t="shared" si="11"/>
        <v>87.57</v>
      </c>
      <c r="DE6" s="22">
        <f t="shared" si="11"/>
        <v>87.26</v>
      </c>
      <c r="DF6" s="22">
        <f t="shared" si="11"/>
        <v>86.95</v>
      </c>
      <c r="DG6" s="21" t="str">
        <f>IF(DG7="","",IF(DG7="-","【-】","【"&amp;SUBSTITUTE(TEXT(DG7,"#,##0.00"),"-","△")&amp;"】"))</f>
        <v>【89.42】</v>
      </c>
      <c r="DH6" s="22">
        <f>IF(DH7="",NA(),DH7)</f>
        <v>51.12</v>
      </c>
      <c r="DI6" s="22">
        <f t="shared" ref="DI6:DQ6" si="12">IF(DI7="",NA(),DI7)</f>
        <v>52.05</v>
      </c>
      <c r="DJ6" s="22">
        <f t="shared" si="12"/>
        <v>52.78</v>
      </c>
      <c r="DK6" s="22">
        <f t="shared" si="12"/>
        <v>54.27</v>
      </c>
      <c r="DL6" s="22">
        <f t="shared" si="12"/>
        <v>55.41</v>
      </c>
      <c r="DM6" s="22">
        <f t="shared" si="12"/>
        <v>48.55</v>
      </c>
      <c r="DN6" s="22">
        <f t="shared" si="12"/>
        <v>49.2</v>
      </c>
      <c r="DO6" s="22">
        <f t="shared" si="12"/>
        <v>50.01</v>
      </c>
      <c r="DP6" s="22">
        <f t="shared" si="12"/>
        <v>50.99</v>
      </c>
      <c r="DQ6" s="22">
        <f t="shared" si="12"/>
        <v>51.79</v>
      </c>
      <c r="DR6" s="21" t="str">
        <f>IF(DR7="","",IF(DR7="-","【-】","【"&amp;SUBSTITUTE(TEXT(DR7,"#,##0.00"),"-","△")&amp;"】"))</f>
        <v>【52.02】</v>
      </c>
      <c r="DS6" s="22">
        <f>IF(DS7="",NA(),DS7)</f>
        <v>23.16</v>
      </c>
      <c r="DT6" s="22">
        <f t="shared" ref="DT6:EB6" si="13">IF(DT7="",NA(),DT7)</f>
        <v>23.38</v>
      </c>
      <c r="DU6" s="22">
        <f t="shared" si="13"/>
        <v>23.58</v>
      </c>
      <c r="DV6" s="22">
        <f t="shared" si="13"/>
        <v>24.09</v>
      </c>
      <c r="DW6" s="22">
        <f t="shared" si="13"/>
        <v>25.56</v>
      </c>
      <c r="DX6" s="22">
        <f t="shared" si="13"/>
        <v>17.11</v>
      </c>
      <c r="DY6" s="22">
        <f t="shared" si="13"/>
        <v>18.329999999999998</v>
      </c>
      <c r="DZ6" s="22">
        <f t="shared" si="13"/>
        <v>20.27</v>
      </c>
      <c r="EA6" s="22">
        <f t="shared" si="13"/>
        <v>21.69</v>
      </c>
      <c r="EB6" s="22">
        <f t="shared" si="13"/>
        <v>23.19</v>
      </c>
      <c r="EC6" s="21" t="str">
        <f>IF(EC7="","",IF(EC7="-","【-】","【"&amp;SUBSTITUTE(TEXT(EC7,"#,##0.00"),"-","△")&amp;"】"))</f>
        <v>【25.37】</v>
      </c>
      <c r="ED6" s="22">
        <f>IF(ED7="",NA(),ED7)</f>
        <v>0.14000000000000001</v>
      </c>
      <c r="EE6" s="22">
        <f t="shared" ref="EE6:EM6" si="14">IF(EE7="",NA(),EE7)</f>
        <v>0.28999999999999998</v>
      </c>
      <c r="EF6" s="22">
        <f t="shared" si="14"/>
        <v>0.09</v>
      </c>
      <c r="EG6" s="22">
        <f t="shared" si="14"/>
        <v>0.14000000000000001</v>
      </c>
      <c r="EH6" s="22">
        <f t="shared" si="14"/>
        <v>0.21</v>
      </c>
      <c r="EI6" s="22">
        <f t="shared" si="14"/>
        <v>0.63</v>
      </c>
      <c r="EJ6" s="22">
        <f t="shared" si="14"/>
        <v>0.6</v>
      </c>
      <c r="EK6" s="22">
        <f t="shared" si="14"/>
        <v>0.56000000000000005</v>
      </c>
      <c r="EL6" s="22">
        <f t="shared" si="14"/>
        <v>0.6</v>
      </c>
      <c r="EM6" s="22">
        <f t="shared" si="14"/>
        <v>0.53</v>
      </c>
      <c r="EN6" s="21" t="str">
        <f>IF(EN7="","",IF(EN7="-","【-】","【"&amp;SUBSTITUTE(TEXT(EN7,"#,##0.00"),"-","△")&amp;"】"))</f>
        <v>【0.62】</v>
      </c>
    </row>
    <row r="7" spans="1:144" s="23" customFormat="1" x14ac:dyDescent="0.15">
      <c r="A7" s="15"/>
      <c r="B7" s="24">
        <v>2023</v>
      </c>
      <c r="C7" s="24">
        <v>52043</v>
      </c>
      <c r="D7" s="24">
        <v>46</v>
      </c>
      <c r="E7" s="24">
        <v>1</v>
      </c>
      <c r="F7" s="24">
        <v>0</v>
      </c>
      <c r="G7" s="24">
        <v>1</v>
      </c>
      <c r="H7" s="24" t="s">
        <v>93</v>
      </c>
      <c r="I7" s="24" t="s">
        <v>94</v>
      </c>
      <c r="J7" s="24" t="s">
        <v>95</v>
      </c>
      <c r="K7" s="24" t="s">
        <v>96</v>
      </c>
      <c r="L7" s="24" t="s">
        <v>97</v>
      </c>
      <c r="M7" s="24" t="s">
        <v>98</v>
      </c>
      <c r="N7" s="25" t="s">
        <v>99</v>
      </c>
      <c r="O7" s="25">
        <v>66.739999999999995</v>
      </c>
      <c r="P7" s="25">
        <v>83.56</v>
      </c>
      <c r="Q7" s="25">
        <v>3949</v>
      </c>
      <c r="R7" s="25">
        <v>66807</v>
      </c>
      <c r="S7" s="25">
        <v>913.22</v>
      </c>
      <c r="T7" s="25">
        <v>73.16</v>
      </c>
      <c r="U7" s="25">
        <v>55332</v>
      </c>
      <c r="V7" s="25">
        <v>93.87</v>
      </c>
      <c r="W7" s="25">
        <v>589.45000000000005</v>
      </c>
      <c r="X7" s="25">
        <v>108.65</v>
      </c>
      <c r="Y7" s="25">
        <v>110.03</v>
      </c>
      <c r="Z7" s="25">
        <v>112.54</v>
      </c>
      <c r="AA7" s="25">
        <v>110.07</v>
      </c>
      <c r="AB7" s="25">
        <v>113</v>
      </c>
      <c r="AC7" s="25">
        <v>111.17</v>
      </c>
      <c r="AD7" s="25">
        <v>110.91</v>
      </c>
      <c r="AE7" s="25">
        <v>111.49</v>
      </c>
      <c r="AF7" s="25">
        <v>109.09</v>
      </c>
      <c r="AG7" s="25">
        <v>109.05</v>
      </c>
      <c r="AH7" s="25">
        <v>108.24</v>
      </c>
      <c r="AI7" s="25">
        <v>0</v>
      </c>
      <c r="AJ7" s="25">
        <v>0</v>
      </c>
      <c r="AK7" s="25">
        <v>0</v>
      </c>
      <c r="AL7" s="25">
        <v>0</v>
      </c>
      <c r="AM7" s="25">
        <v>0</v>
      </c>
      <c r="AN7" s="25">
        <v>0.78</v>
      </c>
      <c r="AO7" s="25">
        <v>0.92</v>
      </c>
      <c r="AP7" s="25">
        <v>0.87</v>
      </c>
      <c r="AQ7" s="25">
        <v>0.93</v>
      </c>
      <c r="AR7" s="25">
        <v>1.02</v>
      </c>
      <c r="AS7" s="25">
        <v>1.5</v>
      </c>
      <c r="AT7" s="25">
        <v>362.64</v>
      </c>
      <c r="AU7" s="25">
        <v>346.85</v>
      </c>
      <c r="AV7" s="25">
        <v>393.89</v>
      </c>
      <c r="AW7" s="25">
        <v>436.05</v>
      </c>
      <c r="AX7" s="25">
        <v>438.69</v>
      </c>
      <c r="AY7" s="25">
        <v>360.86</v>
      </c>
      <c r="AZ7" s="25">
        <v>350.79</v>
      </c>
      <c r="BA7" s="25">
        <v>354.57</v>
      </c>
      <c r="BB7" s="25">
        <v>357.74</v>
      </c>
      <c r="BC7" s="25">
        <v>344.88</v>
      </c>
      <c r="BD7" s="25">
        <v>243.36</v>
      </c>
      <c r="BE7" s="25">
        <v>518.69000000000005</v>
      </c>
      <c r="BF7" s="25">
        <v>505.6</v>
      </c>
      <c r="BG7" s="25">
        <v>489.69</v>
      </c>
      <c r="BH7" s="25">
        <v>484.84</v>
      </c>
      <c r="BI7" s="25">
        <v>458.76</v>
      </c>
      <c r="BJ7" s="25">
        <v>309.27999999999997</v>
      </c>
      <c r="BK7" s="25">
        <v>322.92</v>
      </c>
      <c r="BL7" s="25">
        <v>303.45999999999998</v>
      </c>
      <c r="BM7" s="25">
        <v>307.27999999999997</v>
      </c>
      <c r="BN7" s="25">
        <v>304.02</v>
      </c>
      <c r="BO7" s="25">
        <v>265.93</v>
      </c>
      <c r="BP7" s="25">
        <v>103.1</v>
      </c>
      <c r="BQ7" s="25">
        <v>104.71</v>
      </c>
      <c r="BR7" s="25">
        <v>107.98</v>
      </c>
      <c r="BS7" s="25">
        <v>105.66</v>
      </c>
      <c r="BT7" s="25">
        <v>108.53</v>
      </c>
      <c r="BU7" s="25">
        <v>103.32</v>
      </c>
      <c r="BV7" s="25">
        <v>100.85</v>
      </c>
      <c r="BW7" s="25">
        <v>103.79</v>
      </c>
      <c r="BX7" s="25">
        <v>98.3</v>
      </c>
      <c r="BY7" s="25">
        <v>98.89</v>
      </c>
      <c r="BZ7" s="25">
        <v>97.82</v>
      </c>
      <c r="CA7" s="25">
        <v>213.15</v>
      </c>
      <c r="CB7" s="25">
        <v>210.15</v>
      </c>
      <c r="CC7" s="25">
        <v>204.49</v>
      </c>
      <c r="CD7" s="25">
        <v>210.41</v>
      </c>
      <c r="CE7" s="25">
        <v>204.92</v>
      </c>
      <c r="CF7" s="25">
        <v>168.56</v>
      </c>
      <c r="CG7" s="25">
        <v>167.1</v>
      </c>
      <c r="CH7" s="25">
        <v>167.86</v>
      </c>
      <c r="CI7" s="25">
        <v>173.68</v>
      </c>
      <c r="CJ7" s="25">
        <v>174.52</v>
      </c>
      <c r="CK7" s="25">
        <v>177.56</v>
      </c>
      <c r="CL7" s="25">
        <v>62.95</v>
      </c>
      <c r="CM7" s="25">
        <v>64.33</v>
      </c>
      <c r="CN7" s="25">
        <v>66.010000000000005</v>
      </c>
      <c r="CO7" s="25">
        <v>62.29</v>
      </c>
      <c r="CP7" s="25">
        <v>62.43</v>
      </c>
      <c r="CQ7" s="25">
        <v>59.51</v>
      </c>
      <c r="CR7" s="25">
        <v>59.91</v>
      </c>
      <c r="CS7" s="25">
        <v>59.4</v>
      </c>
      <c r="CT7" s="25">
        <v>59.24</v>
      </c>
      <c r="CU7" s="25">
        <v>58.77</v>
      </c>
      <c r="CV7" s="25">
        <v>59.81</v>
      </c>
      <c r="CW7" s="25">
        <v>75.37</v>
      </c>
      <c r="CX7" s="25">
        <v>74.08</v>
      </c>
      <c r="CY7" s="25">
        <v>71.959999999999994</v>
      </c>
      <c r="CZ7" s="25">
        <v>74.900000000000006</v>
      </c>
      <c r="DA7" s="25">
        <v>74.180000000000007</v>
      </c>
      <c r="DB7" s="25">
        <v>87.08</v>
      </c>
      <c r="DC7" s="25">
        <v>87.26</v>
      </c>
      <c r="DD7" s="25">
        <v>87.57</v>
      </c>
      <c r="DE7" s="25">
        <v>87.26</v>
      </c>
      <c r="DF7" s="25">
        <v>86.95</v>
      </c>
      <c r="DG7" s="25">
        <v>89.42</v>
      </c>
      <c r="DH7" s="25">
        <v>51.12</v>
      </c>
      <c r="DI7" s="25">
        <v>52.05</v>
      </c>
      <c r="DJ7" s="25">
        <v>52.78</v>
      </c>
      <c r="DK7" s="25">
        <v>54.27</v>
      </c>
      <c r="DL7" s="25">
        <v>55.41</v>
      </c>
      <c r="DM7" s="25">
        <v>48.55</v>
      </c>
      <c r="DN7" s="25">
        <v>49.2</v>
      </c>
      <c r="DO7" s="25">
        <v>50.01</v>
      </c>
      <c r="DP7" s="25">
        <v>50.99</v>
      </c>
      <c r="DQ7" s="25">
        <v>51.79</v>
      </c>
      <c r="DR7" s="25">
        <v>52.02</v>
      </c>
      <c r="DS7" s="25">
        <v>23.16</v>
      </c>
      <c r="DT7" s="25">
        <v>23.38</v>
      </c>
      <c r="DU7" s="25">
        <v>23.58</v>
      </c>
      <c r="DV7" s="25">
        <v>24.09</v>
      </c>
      <c r="DW7" s="25">
        <v>25.56</v>
      </c>
      <c r="DX7" s="25">
        <v>17.11</v>
      </c>
      <c r="DY7" s="25">
        <v>18.329999999999998</v>
      </c>
      <c r="DZ7" s="25">
        <v>20.27</v>
      </c>
      <c r="EA7" s="25">
        <v>21.69</v>
      </c>
      <c r="EB7" s="25">
        <v>23.19</v>
      </c>
      <c r="EC7" s="25">
        <v>25.37</v>
      </c>
      <c r="ED7" s="25">
        <v>0.14000000000000001</v>
      </c>
      <c r="EE7" s="25">
        <v>0.28999999999999998</v>
      </c>
      <c r="EF7" s="25">
        <v>0.09</v>
      </c>
      <c r="EG7" s="25">
        <v>0.14000000000000001</v>
      </c>
      <c r="EH7" s="25">
        <v>0.21</v>
      </c>
      <c r="EI7" s="25">
        <v>0.63</v>
      </c>
      <c r="EJ7" s="25">
        <v>0.6</v>
      </c>
      <c r="EK7" s="25">
        <v>0.56000000000000005</v>
      </c>
      <c r="EL7" s="25">
        <v>0.6</v>
      </c>
      <c r="EM7" s="25">
        <v>0.53</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CL8203</cp:lastModifiedBy>
  <dcterms:created xsi:type="dcterms:W3CDTF">2025-01-24T06:44:44Z</dcterms:created>
  <dcterms:modified xsi:type="dcterms:W3CDTF">2025-02-25T07:40:04Z</dcterms:modified>
  <cp:category/>
</cp:coreProperties>
</file>