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te-fs\建設部\水道課\3-02.【管理係】\R7年度作成フォルダ\07.調査・依頼・通知\1-4.【財政課】\未　20260115_【財政課1／27】Fwd 公営企業に係る「経営比較分析表」の分析・公表について（依頼：１／29〆切）2\4.分析表（分析後）\"/>
    </mc:Choice>
  </mc:AlternateContent>
  <workbookProtection workbookAlgorithmName="SHA-512" workbookHashValue="9OLo4JCrJwyqUlkJznfDpjMfhL6Ro5t+mZ0Og9VvZWkp24RKdH3cLQSOk9M9KYNg33UzIFkGMEJ7a5qb23QNGA==" workbookSaltValue="Fcn4RhzHwcRDxheWKEtGLg=="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<sst xmlns="http://schemas.openxmlformats.org/spreadsheetml/2006/main" count="228" uniqueCount="113">
  <si>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</si>
  <si>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</si>
  <si>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</si>
  <si>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</si>
  <si>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</si>
  <si>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</si>
  <si>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</si>
  <si>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</si>
  <si>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</si>
  <si>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</si>
  <si>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</si>
  <si>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</si>
  <si>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</si>
  <si>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</si>
  <si>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</si>
  <si>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</si>
  <si>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</si>
  <si>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</si>
  <si>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</si>
  <si>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</si>
  <si>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</si>
  <si>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</si>
  <si>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</si>
  <si>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</si>
  <si>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</si>
  <si>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</si>
  <si>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</si>
  <si>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</si>
  <si>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</si>
  <si>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</si>
  <si>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</si>
  <si>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</si>
  <si>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</si>
  <si>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</si>
  <si>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</si>
  <si>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</si>
  <si>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</si>
  <si>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</si>
  <si>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</si>
  <si>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</si>
  <si>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</si>
  <si>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</si>
  <si>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</si>
  <si>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</si>
  <si>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</si>
  <si>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</si>
  <si>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</si>
  <si>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</si>
  <si>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</si>
  <si>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</si>
  <si>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</si>
  <si>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</si>
  <si>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</si>
  <si>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</si>
  <si>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</si>
  <si>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</si>
  <si>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</si>
  <si>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</si>
  <si>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</si>
  <si>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</si>
  <si>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</si>
  <si>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</si>
  <si>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</si>
  <si>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</si>
  <si>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</si>
  <si>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</si>
  <si>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</si>
  <si>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</si>
  <si>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</si>
  <si>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</si>
  <si>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</si>
  <si>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</si>
  <si>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</si>
  <si>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</si>
  <si>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</si>
  <si>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</si>
  <si>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</si>
  <si>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</si>
  <si>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</si>
  <si>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</si>
  <si>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</si>
  <si>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</si>
  <si>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</si>
  <si>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</si>
  <si>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</si>
  <si>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</si>
  <si>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</si>
  <si>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</si>
  <si>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</si>
  <si>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</si>
  <si>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</si>
  <si>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</si>
  <si>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</si>
  <si>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大館市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</si>
  <si>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</si>
  <si>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</si>
  <si>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</si>
  <si>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</si>
  <si>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</si>
  <si>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</si>
  <si>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</si>
  <si>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</si>
  <si>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</si>
  <si>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</si>
  <si>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</si>
  <si>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</si>
  <si>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</si>
  <si>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</si>
  <si>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</si>
  <si>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</si>
  <si>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①経常収支比率は昨年度に比べ4.58ポイントの減となったものの、黒字経営を示す100％を超え、②累積欠損金比率は0％、③流動比率も100％を上回っており、いずれも健全を示す数値を維持しています。
　④企業債残高対給水収益比率からは、借入金への依存体質が見て取れますが、これは過去の施設整備における借入金の未償還残の累積ですので、今後の借入金への依存度合を平準化していくことで改善する見込みです。
　⑤料金回収率は、良好な状態が維持できており、料金水準は適正と考えます。
　⑦施設利用率は、類似団体平均を上回る結果が続いていますが、⑧有収率は類似団体平均を大きく下回っており、原因として老朽化に伴う配水管等からの漏水が増加傾向にあるためで、⑥給水原価が引き上がる主な要因でもあります。この改善には多額の財政負担が伴い、相当の時間を要しますが、最新技術を活用した調査による補修箇所の特定・絞り込み精度の向上、補助事業の積極的活用、管路網の再構築など、様々な要素を加味しながら粘り強く対策を講じていきます。
</t>
    <rPh sb="9" eb="12">
      <t>サクネンド</t>
    </rPh>
    <rPh sb="13" eb="14">
      <t>クラ</t>
    </rPh>
    <rPh sb="24" eb="25">
      <t>ゲン</t>
    </rPh>
    <rPh sb="33" eb="35">
      <t>クロジ</t>
    </rPh>
    <rPh sb="35" eb="37">
      <t>ケイエイ</t>
    </rPh>
    <rPh sb="38" eb="39">
      <t>シメ</t>
    </rPh>
    <rPh sb="71" eb="73">
      <t>ウワマワ</t>
    </rPh>
    <rPh sb="222" eb="224">
      <t>リョウキン</t>
    </rPh>
    <rPh sb="224" eb="226">
      <t>スイジュン</t>
    </rPh>
    <rPh sb="227" eb="229">
      <t>テキセイ</t>
    </rPh>
    <rPh sb="230" eb="231">
      <t>カンガ</t>
    </rPh>
    <rPh sb="278" eb="279">
      <t>オオ</t>
    </rPh>
    <rPh sb="288" eb="290">
      <t>ゲンイン</t>
    </rPh>
    <phoneticPr fontId="4"/>
  </si>
  <si>
    <t>　①有形固定資産減価償却率、②管路経年化率の増加は、拡張事業等で整備した施設、管路の老朽化及び法定耐用年数に達したためで、今後も上昇することが予想されます。
　③管路更新は、施設整備（更新や補修）の緊急性や重要度を優先しており、計画通りには進まず低調なままです。
　法定耐用年数を経過した非適正資産をそのまま保有・使用し続けることは、漏水等の事故リスクの上昇にもつながることから、アセットマネジメントの計画・実行を前提とした、効率的な資産更新が求められます。</t>
    <rPh sb="22" eb="24">
      <t>ゾウカ</t>
    </rPh>
    <rPh sb="30" eb="31">
      <t>トウ</t>
    </rPh>
    <rPh sb="39" eb="41">
      <t>カンロ</t>
    </rPh>
    <rPh sb="42" eb="45">
      <t>ロウキュウカ</t>
    </rPh>
    <rPh sb="45" eb="46">
      <t>オヨ</t>
    </rPh>
    <rPh sb="64" eb="66">
      <t>ジョウショウ</t>
    </rPh>
    <rPh sb="107" eb="109">
      <t>ユウセン</t>
    </rPh>
    <rPh sb="177" eb="179">
      <t>ジョウショウ</t>
    </rPh>
    <phoneticPr fontId="4"/>
  </si>
  <si>
    <t>　経営の健全性・効率性及び老朽化の状況それぞれの分析結果から、概ね健全な経営状態であると判断します。
　これからは、人口減少に伴う給水収益の減少や施設の老朽化に伴う経費の増加など、厳しい経営状況が続くと予想されます。水需要に基づく管路や施設設備の更新を進めるとともに、広域連携や多様な官民連携の取り組みにより、経営の効率化を図りながら、将来を見据えた健全で持続可能な経営を進めていきます。</t>
    <rPh sb="58" eb="60">
      <t>ジンコウ</t>
    </rPh>
    <rPh sb="60" eb="62">
      <t>ゲンショウ</t>
    </rPh>
    <rPh sb="63" eb="64">
      <t>トモナ</t>
    </rPh>
    <rPh sb="65" eb="67">
      <t>キュウスイ</t>
    </rPh>
    <rPh sb="67" eb="69">
      <t>シュウエキ</t>
    </rPh>
    <rPh sb="70" eb="72">
      <t>ゲンショウ</t>
    </rPh>
    <rPh sb="73" eb="75">
      <t>シセツ</t>
    </rPh>
    <rPh sb="76" eb="79">
      <t>ロウキュウカ</t>
    </rPh>
    <rPh sb="80" eb="81">
      <t>トモナ</t>
    </rPh>
    <rPh sb="82" eb="84">
      <t>ケイヒ</t>
    </rPh>
    <rPh sb="85" eb="87">
      <t>ゾウカ</t>
    </rPh>
    <rPh sb="90" eb="91">
      <t>キビ</t>
    </rPh>
    <rPh sb="93" eb="95">
      <t>ケイエイ</t>
    </rPh>
    <rPh sb="95" eb="97">
      <t>ジョウキョウ</t>
    </rPh>
    <rPh sb="98" eb="99">
      <t>ツヅ</t>
    </rPh>
    <rPh sb="101" eb="103">
      <t>ヨソウ</t>
    </rPh>
    <rPh sb="108" eb="111">
      <t>ミズジュヨウ</t>
    </rPh>
    <rPh sb="112" eb="113">
      <t>モト</t>
    </rPh>
    <rPh sb="115" eb="117">
      <t>カンロ</t>
    </rPh>
    <rPh sb="118" eb="120">
      <t>シセツ</t>
    </rPh>
    <rPh sb="120" eb="122">
      <t>セツビ</t>
    </rPh>
    <rPh sb="123" eb="125">
      <t>コウシン</t>
    </rPh>
    <rPh sb="126" eb="127">
      <t>スス</t>
    </rPh>
    <rPh sb="134" eb="136">
      <t>コウイキ</t>
    </rPh>
    <rPh sb="136" eb="138">
      <t>レンケイ</t>
    </rPh>
    <rPh sb="139" eb="141">
      <t>タヨウ</t>
    </rPh>
    <rPh sb="142" eb="146">
      <t>カンミンレンケイ</t>
    </rPh>
    <rPh sb="147" eb="148">
      <t>ト</t>
    </rPh>
    <rPh sb="149" eb="150">
      <t>ク</t>
    </rPh>
    <rPh sb="155" eb="157">
      <t>ケイエイ</t>
    </rPh>
    <rPh sb="158" eb="161">
      <t>コウリツカ</t>
    </rPh>
    <rPh sb="162" eb="163">
      <t>ハカ</t>
    </rPh>
    <rPh sb="168" eb="170">
      <t>ショウライ</t>
    </rPh>
    <rPh sb="171" eb="173">
      <t>ミス</t>
    </rPh>
    <rPh sb="175" eb="177">
      <t>ケンゼン</t>
    </rPh>
    <rPh sb="178" eb="182">
      <t>ジゾクカノウ</t>
    </rPh>
    <rPh sb="183" eb="185">
      <t>ケイエイ</t>
    </rPh>
    <rPh sb="186" eb="187">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</si>
</sst>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0.28999999999999998</c:v>
                </c:pt>
                <c:pt idx="1">
                  <c:v>0.09</c:v>
                </c:pt>
                <c:pt idx="2">
                  <c:v>0.14000000000000001</c:v>
                </c:pt>
                <c:pt idx="3">
                  <c:v>0.21</c:v>
                </c:pt>
                <c:pt idx="4">
                  <c:v>0.32</c:v>
                </c:pt>
              </c:numCache>
            </c:numRef>
          </c:val>
          <c:extLst>
            <c:ext xmlns:c16="http://schemas.microsoft.com/office/drawing/2014/chart" uri="{C3380CC4-5D6E-409C-BE32-E72D297353CC}">
              <c16:uniqueId val="{00000000-158E-44BF-A90B-F3A68F1202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158E-44BF-A90B-F3A68F1202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64.33</c:v>
                </c:pt>
                <c:pt idx="1">
                  <c:v>66.010000000000005</c:v>
                </c:pt>
                <c:pt idx="2">
                  <c:v>62.29</c:v>
                </c:pt>
                <c:pt idx="3">
                  <c:v>62.43</c:v>
                </c:pt>
                <c:pt idx="4">
                  <c:v>62.92</c:v>
                </c:pt>
              </c:numCache>
            </c:numRef>
          </c:val>
          <c:extLst>
            <c:ext xmlns:c16="http://schemas.microsoft.com/office/drawing/2014/chart" uri="{C3380CC4-5D6E-409C-BE32-E72D297353CC}">
              <c16:uniqueId val="{00000000-684C-486C-B548-C1AAF65212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684C-486C-B548-C1AAF65212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74.08</c:v>
                </c:pt>
                <c:pt idx="1">
                  <c:v>71.959999999999994</c:v>
                </c:pt>
                <c:pt idx="2">
                  <c:v>74.900000000000006</c:v>
                </c:pt>
                <c:pt idx="3">
                  <c:v>74.180000000000007</c:v>
                </c:pt>
                <c:pt idx="4">
                  <c:v>72.92</c:v>
                </c:pt>
              </c:numCache>
            </c:numRef>
          </c:val>
          <c:extLst>
            <c:ext xmlns:c16="http://schemas.microsoft.com/office/drawing/2014/chart" uri="{C3380CC4-5D6E-409C-BE32-E72D297353CC}">
              <c16:uniqueId val="{00000000-A799-4B28-98C4-A144C89AAA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799-4B28-98C4-A144C89AAA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110.03</c:v>
                </c:pt>
                <c:pt idx="1">
                  <c:v>112.54</c:v>
                </c:pt>
                <c:pt idx="2">
                  <c:v>110.07</c:v>
                </c:pt>
                <c:pt idx="3">
                  <c:v>113</c:v>
                </c:pt>
                <c:pt idx="4">
                  <c:v>108.42</c:v>
                </c:pt>
              </c:numCache>
            </c:numRef>
          </c:val>
          <c:extLst>
            <c:ext xmlns:c16="http://schemas.microsoft.com/office/drawing/2014/chart" uri="{C3380CC4-5D6E-409C-BE32-E72D297353CC}">
              <c16:uniqueId val="{00000000-83C3-4336-A991-D317FF2143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83C3-4336-A991-D317FF2143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52.05</c:v>
                </c:pt>
                <c:pt idx="1">
                  <c:v>52.78</c:v>
                </c:pt>
                <c:pt idx="2">
                  <c:v>54.27</c:v>
                </c:pt>
                <c:pt idx="3">
                  <c:v>55.41</c:v>
                </c:pt>
                <c:pt idx="4">
                  <c:v>55.44</c:v>
                </c:pt>
              </c:numCache>
            </c:numRef>
          </c:val>
          <c:extLst>
            <c:ext xmlns:c16="http://schemas.microsoft.com/office/drawing/2014/chart" uri="{C3380CC4-5D6E-409C-BE32-E72D297353CC}">
              <c16:uniqueId val="{00000000-F6DE-491D-BD65-B335950122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F6DE-491D-BD65-B335950122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23.38</c:v>
                </c:pt>
                <c:pt idx="1">
                  <c:v>23.58</c:v>
                </c:pt>
                <c:pt idx="2">
                  <c:v>24.09</c:v>
                </c:pt>
                <c:pt idx="3">
                  <c:v>25.56</c:v>
                </c:pt>
                <c:pt idx="4">
                  <c:v>26.7</c:v>
                </c:pt>
              </c:numCache>
            </c:numRef>
          </c:val>
          <c:extLst>
            <c:ext xmlns:c16="http://schemas.microsoft.com/office/drawing/2014/chart" uri="{C3380CC4-5D6E-409C-BE32-E72D297353CC}">
              <c16:uniqueId val="{00000000-BAAC-4E9C-A3BC-6A7BA37DE0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AAC-4E9C-A3BC-6A7BA37DE0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57-4F86-B327-5D457ACDF8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8957-4F86-B327-5D457ACDF8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346.85</c:v>
                </c:pt>
                <c:pt idx="1">
                  <c:v>393.89</c:v>
                </c:pt>
                <c:pt idx="2">
                  <c:v>436.05</c:v>
                </c:pt>
                <c:pt idx="3">
                  <c:v>438.69</c:v>
                </c:pt>
                <c:pt idx="4">
                  <c:v>308.58999999999997</c:v>
                </c:pt>
              </c:numCache>
            </c:numRef>
          </c:val>
          <c:extLst>
            <c:ext xmlns:c16="http://schemas.microsoft.com/office/drawing/2014/chart" uri="{C3380CC4-5D6E-409C-BE32-E72D297353CC}">
              <c16:uniqueId val="{00000000-B587-4CC8-9C01-2ADC65FE451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587-4CC8-9C01-2ADC65FE451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505.6</c:v>
                </c:pt>
                <c:pt idx="1">
                  <c:v>489.69</c:v>
                </c:pt>
                <c:pt idx="2">
                  <c:v>484.84</c:v>
                </c:pt>
                <c:pt idx="3">
                  <c:v>458.76</c:v>
                </c:pt>
                <c:pt idx="4">
                  <c:v>441.74</c:v>
                </c:pt>
              </c:numCache>
            </c:numRef>
          </c:val>
          <c:extLst>
            <c:ext xmlns:c16="http://schemas.microsoft.com/office/drawing/2014/chart" uri="{C3380CC4-5D6E-409C-BE32-E72D297353CC}">
              <c16:uniqueId val="{00000000-539E-4CDF-8BB4-3A40818B48F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539E-4CDF-8BB4-3A40818B48F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104.71</c:v>
                </c:pt>
                <c:pt idx="1">
                  <c:v>107.98</c:v>
                </c:pt>
                <c:pt idx="2">
                  <c:v>105.66</c:v>
                </c:pt>
                <c:pt idx="3">
                  <c:v>108.53</c:v>
                </c:pt>
                <c:pt idx="4">
                  <c:v>104.38</c:v>
                </c:pt>
              </c:numCache>
            </c:numRef>
          </c:val>
          <c:extLst>
            <c:ext xmlns:c16="http://schemas.microsoft.com/office/drawing/2014/chart" uri="{C3380CC4-5D6E-409C-BE32-E72D297353CC}">
              <c16:uniqueId val="{00000000-9289-49CB-9147-024CEC44E4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289-49CB-9147-024CEC44E4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210.15</c:v>
                </c:pt>
                <c:pt idx="1">
                  <c:v>204.49</c:v>
                </c:pt>
                <c:pt idx="2">
                  <c:v>210.41</c:v>
                </c:pt>
                <c:pt idx="3">
                  <c:v>204.92</c:v>
                </c:pt>
                <c:pt idx="4">
                  <c:v>214.11</c:v>
                </c:pt>
              </c:numCache>
            </c:numRef>
          </c:val>
          <c:extLst>
            <c:ext xmlns:c16="http://schemas.microsoft.com/office/drawing/2014/chart" uri="{C3380CC4-5D6E-409C-BE32-E72D297353CC}">
              <c16:uniqueId val="{00000000-B600-47B7-8F5A-7561DF22D3E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600-47B7-8F5A-7561DF22D3E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28" zoomScale="80" zoomScaleNormal="80" workbookViewId="0">
      <selection activeCell="BI70" sqref="BI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秋田県　大館市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65492</v>
      </c>
      <c r="AM8" s="44"/>
      <c r="AN8" s="44"/>
      <c r="AO8" s="44"/>
      <c r="AP8" s="44"/>
      <c r="AQ8" s="44"/>
      <c r="AR8" s="44"/>
      <c r="AS8" s="44"/>
      <c r="AT8" s="45">
        <f>データ!$S$6</f>
        <v>913.22</v>
      </c>
      <c r="AU8" s="46"/>
      <c r="AV8" s="46"/>
      <c r="AW8" s="46"/>
      <c r="AX8" s="46"/>
      <c r="AY8" s="46"/>
      <c r="AZ8" s="46"/>
      <c r="BA8" s="46"/>
      <c r="BB8" s="47">
        <f>データ!$T$6</f>
        <v>71.72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66.89</v>
      </c>
      <c r="J10" s="46"/>
      <c r="K10" s="46"/>
      <c r="L10" s="46"/>
      <c r="M10" s="46"/>
      <c r="N10" s="46"/>
      <c r="O10" s="74"/>
      <c r="P10" s="47">
        <f>データ!$P$6</f>
        <v>84.1</v>
      </c>
      <c r="Q10" s="47"/>
      <c r="R10" s="47"/>
      <c r="S10" s="47"/>
      <c r="T10" s="47"/>
      <c r="U10" s="47"/>
      <c r="V10" s="47"/>
      <c r="W10" s="44">
        <f>データ!$Q$6</f>
        <v>3949</v>
      </c>
      <c r="X10" s="44"/>
      <c r="Y10" s="44"/>
      <c r="Z10" s="44"/>
      <c r="AA10" s="44"/>
      <c r="AB10" s="44"/>
      <c r="AC10" s="44"/>
      <c r="AD10" s="2"/>
      <c r="AE10" s="2"/>
      <c r="AF10" s="2"/>
      <c r="AG10" s="2"/>
      <c r="AH10" s="2"/>
      <c r="AI10" s="2"/>
      <c r="AJ10" s="2"/>
      <c r="AK10" s="2"/>
      <c r="AL10" s="44">
        <f>データ!$U$6</f>
        <v>54519</v>
      </c>
      <c r="AM10" s="44"/>
      <c r="AN10" s="44"/>
      <c r="AO10" s="44"/>
      <c r="AP10" s="44"/>
      <c r="AQ10" s="44"/>
      <c r="AR10" s="44"/>
      <c r="AS10" s="44"/>
      <c r="AT10" s="45">
        <f>データ!$V$6</f>
        <v>93.87</v>
      </c>
      <c r="AU10" s="46"/>
      <c r="AV10" s="46"/>
      <c r="AW10" s="46"/>
      <c r="AX10" s="46"/>
      <c r="AY10" s="46"/>
      <c r="AZ10" s="46"/>
      <c r="BA10" s="46"/>
      <c r="BB10" s="47">
        <f>データ!$W$6</f>
        <v>580.79</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111</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5" t="s">
        <v>112</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5"/>
      <c r="BM80" s="76"/>
      <c r="BN80" s="76"/>
      <c r="BO80" s="76"/>
      <c r="BP80" s="76"/>
      <c r="BQ80" s="76"/>
      <c r="BR80" s="76"/>
      <c r="BS80" s="76"/>
      <c r="BT80" s="76"/>
      <c r="BU80" s="76"/>
      <c r="BV80" s="76"/>
      <c r="BW80" s="76"/>
      <c r="BX80" s="76"/>
      <c r="BY80" s="76"/>
      <c r="BZ80" s="7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5"/>
      <c r="BM81" s="76"/>
      <c r="BN81" s="76"/>
      <c r="BO81" s="76"/>
      <c r="BP81" s="76"/>
      <c r="BQ81" s="76"/>
      <c r="BR81" s="76"/>
      <c r="BS81" s="76"/>
      <c r="BT81" s="76"/>
      <c r="BU81" s="76"/>
      <c r="BV81" s="76"/>
      <c r="BW81" s="76"/>
      <c r="BX81" s="76"/>
      <c r="BY81" s="76"/>
      <c r="BZ81" s="7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8"/>
      <c r="BM82" s="79"/>
      <c r="BN82" s="79"/>
      <c r="BO82" s="79"/>
      <c r="BP82" s="79"/>
      <c r="BQ82" s="79"/>
      <c r="BR82" s="79"/>
      <c r="BS82" s="79"/>
      <c r="BT82" s="79"/>
      <c r="BU82" s="79"/>
      <c r="BV82" s="79"/>
      <c r="BW82" s="79"/>
      <c r="BX82" s="79"/>
      <c r="BY82" s="79"/>
      <c r="BZ82" s="80"/>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d/QcXg8YGgBWOINrqsjmgbERuyEJ2ZlPvj1SVOPD5tjv9Tc09LxTlxwyrpyFnbUYgT5Q0l+pM78zQCm+7LVSg==" saltValue="Q75W6G1k6k0G3x61DtDUuw==" spinCount="100000" sheet="1" objects="1" scenarios="1" formatCells="0" formatColumns="0" formatRows="0"/>
  <mergeCells count="48">
    <mergeCell ref="BL16:BZ44"/>
    <mergeCell ref="BL47:BZ63"/>
    <mergeCell ref="BL66:BZ82"/>
    <mergeCell ref="BL45:BZ46"/>
    <mergeCell ref="B60:BJ61"/>
    <mergeCell ref="BL64:BZ65"/>
    <mergeCell ref="BL11:BZ13"/>
    <mergeCell ref="B14:BJ15"/>
    <mergeCell ref="BL14:BZ15"/>
    <mergeCell ref="B10:H10"/>
    <mergeCell ref="I10:O10"/>
    <mergeCell ref="P10:V10"/>
    <mergeCell ref="W10:AC10"/>
    <mergeCell ref="AL10:AS10"/>
    <mergeCell ref="AT10:BA10"/>
    <mergeCell ref="AT9:BA9"/>
    <mergeCell ref="BB9:BI9"/>
    <mergeCell ref="BL9:BM9"/>
    <mergeCell ref="BN9:BY9"/>
    <mergeCell ref="BB10:BI10"/>
    <mergeCell ref="BL10:BM10"/>
    <mergeCell ref="BN10:BY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52043</v>
      </c>
      <c r="D6" s="20">
        <f t="shared" si="3"/>
        <v>46</v>
      </c>
      <c r="E6" s="20">
        <f t="shared" si="3"/>
        <v>1</v>
      </c>
      <c r="F6" s="20">
        <f t="shared" si="3"/>
        <v>0</v>
      </c>
      <c r="G6" s="20">
        <f t="shared" si="3"/>
        <v>1</v>
      </c>
      <c r="H6" s="20" t="str">
        <f t="shared" si="3"/>
        <v>秋田県　大館市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66.89</v>
      </c>
      <c r="P6" s="21">
        <f t="shared" si="3"/>
        <v>84.1</v>
      </c>
      <c r="Q6" s="21">
        <f t="shared" si="3"/>
        <v>3949</v>
      </c>
      <c r="R6" s="21">
        <f t="shared" si="3"/>
        <v>65492</v>
      </c>
      <c r="S6" s="21">
        <f t="shared" si="3"/>
        <v>913.22</v>
      </c>
      <c r="T6" s="21">
        <f t="shared" si="3"/>
        <v>71.72</v>
      </c>
      <c r="U6" s="21">
        <f t="shared" si="3"/>
        <v>54519</v>
      </c>
      <c r="V6" s="21">
        <f t="shared" si="3"/>
        <v>93.87</v>
      </c>
      <c r="W6" s="21">
        <f t="shared" si="3"/>
        <v>580.79</v>
      </c>
      <c r="X6" s="22">
        <f>IF(X7="",NA(),X7)</f>
        <v>110.03</v>
      </c>
      <c r="Y6" s="22">
        <f t="shared" ref="Y6:AG6" si="4">IF(Y7="",NA(),Y7)</f>
        <v>112.54</v>
      </c>
      <c r="Z6" s="22">
        <f t="shared" si="4"/>
        <v>110.07</v>
      </c>
      <c r="AA6" s="22">
        <f t="shared" si="4"/>
        <v>113</v>
      </c>
      <c r="AB6" s="22">
        <f t="shared" si="4"/>
        <v>108.42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346.85</v>
      </c>
      <c r="AU6" s="22">
        <f t="shared" ref="AU6:BC6" si="6">IF(AU7="",NA(),AU7)</f>
        <v>393.89</v>
      </c>
      <c r="AV6" s="22">
        <f t="shared" si="6"/>
        <v>436.05</v>
      </c>
      <c r="AW6" s="22">
        <f t="shared" si="6"/>
        <v>438.69</v>
      </c>
      <c r="AX6" s="22">
        <f t="shared" si="6"/>
        <v>308.58999999999997</v>
      </c>
      <c r="AY6" s="22">
        <f t="shared" si="6"/>
        <v>350.79</v>
      </c>
      <c r="AZ6" s="22">
        <f t="shared" si="6"/>
        <v>354.57</v>
      </c>
      <c r="BA6" s="22">
        <f t="shared" si="6"/>
        <v>357.74</v>
      </c>
      <c r="BB6" s="22">
        <f t="shared" si="6"/>
        <v>344.88</v>
      </c>
      <c r="BC6" s="22">
        <f t="shared" si="6"/>
        <v>326.02</v>
      </c>
      <c r="BD6" s="21" t="str">
        <f>IF(BD7="","",IF(BD7="-","【-】","【"&amp;SUBSTITUTE(TEXT(BD7,"#,##0.00"),"-","△")&amp;"】"))</f>
        <v>【239.69】</v>
      </c>
      <c r="BE6" s="22">
        <f>IF(BE7="",NA(),BE7)</f>
        <v>505.6</v>
      </c>
      <c r="BF6" s="22">
        <f t="shared" ref="BF6:BN6" si="7">IF(BF7="",NA(),BF7)</f>
        <v>489.69</v>
      </c>
      <c r="BG6" s="22">
        <f t="shared" si="7"/>
        <v>484.84</v>
      </c>
      <c r="BH6" s="22">
        <f t="shared" si="7"/>
        <v>458.76</v>
      </c>
      <c r="BI6" s="22">
        <f t="shared" si="7"/>
        <v>441.74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104.71</v>
      </c>
      <c r="BQ6" s="22">
        <f t="shared" ref="BQ6:BY6" si="8">IF(BQ7="",NA(),BQ7)</f>
        <v>107.98</v>
      </c>
      <c r="BR6" s="22">
        <f t="shared" si="8"/>
        <v>105.66</v>
      </c>
      <c r="BS6" s="22">
        <f t="shared" si="8"/>
        <v>108.53</v>
      </c>
      <c r="BT6" s="22">
        <f t="shared" si="8"/>
        <v>104.38</v>
      </c>
      <c r="BU6" s="22">
        <f t="shared" si="8"/>
        <v>100.85</v>
      </c>
      <c r="BV6" s="22">
        <f t="shared" si="8"/>
        <v>103.79</v>
      </c>
      <c r="BW6" s="22">
        <f t="shared" si="8"/>
        <v>98.3</v>
      </c>
      <c r="BX6" s="22">
        <f t="shared" si="8"/>
        <v>98.89</v>
      </c>
      <c r="BY6" s="22">
        <f t="shared" si="8"/>
        <v>99.25</v>
      </c>
      <c r="BZ6" s="21" t="str">
        <f>IF(BZ7="","",IF(BZ7="-","【-】","【"&amp;SUBSTITUTE(TEXT(BZ7,"#,##0.00"),"-","△")&amp;"】"))</f>
        <v>【97.59】</v>
      </c>
      <c r="CA6" s="22">
        <f>IF(CA7="",NA(),CA7)</f>
        <v>210.15</v>
      </c>
      <c r="CB6" s="22">
        <f t="shared" ref="CB6:CJ6" si="9">IF(CB7="",NA(),CB7)</f>
        <v>204.49</v>
      </c>
      <c r="CC6" s="22">
        <f t="shared" si="9"/>
        <v>210.41</v>
      </c>
      <c r="CD6" s="22">
        <f t="shared" si="9"/>
        <v>204.92</v>
      </c>
      <c r="CE6" s="22">
        <f t="shared" si="9"/>
        <v>214.11</v>
      </c>
      <c r="CF6" s="22">
        <f t="shared" si="9"/>
        <v>167.1</v>
      </c>
      <c r="CG6" s="22">
        <f t="shared" si="9"/>
        <v>167.86</v>
      </c>
      <c r="CH6" s="22">
        <f t="shared" si="9"/>
        <v>173.68</v>
      </c>
      <c r="CI6" s="22">
        <f t="shared" si="9"/>
        <v>174.52</v>
      </c>
      <c r="CJ6" s="22">
        <f t="shared" si="9"/>
        <v>178.92</v>
      </c>
      <c r="CK6" s="21" t="str">
        <f>IF(CK7="","",IF(CK7="-","【-】","【"&amp;SUBSTITUTE(TEXT(CK7,"#,##0.00"),"-","△")&amp;"】"))</f>
        <v>【181.66】</v>
      </c>
      <c r="CL6" s="22">
        <f>IF(CL7="",NA(),CL7)</f>
        <v>64.33</v>
      </c>
      <c r="CM6" s="22">
        <f t="shared" ref="CM6:CU6" si="10">IF(CM7="",NA(),CM7)</f>
        <v>66.010000000000005</v>
      </c>
      <c r="CN6" s="22">
        <f t="shared" si="10"/>
        <v>62.29</v>
      </c>
      <c r="CO6" s="22">
        <f t="shared" si="10"/>
        <v>62.43</v>
      </c>
      <c r="CP6" s="22">
        <f t="shared" si="10"/>
        <v>62.92</v>
      </c>
      <c r="CQ6" s="22">
        <f t="shared" si="10"/>
        <v>59.91</v>
      </c>
      <c r="CR6" s="22">
        <f t="shared" si="10"/>
        <v>59.4</v>
      </c>
      <c r="CS6" s="22">
        <f t="shared" si="10"/>
        <v>59.24</v>
      </c>
      <c r="CT6" s="22">
        <f t="shared" si="10"/>
        <v>58.77</v>
      </c>
      <c r="CU6" s="22">
        <f t="shared" si="10"/>
        <v>59.17</v>
      </c>
      <c r="CV6" s="21" t="str">
        <f>IF(CV7="","",IF(CV7="-","【-】","【"&amp;SUBSTITUTE(TEXT(CV7,"#,##0.00"),"-","△")&amp;"】"))</f>
        <v>【60.21】</v>
      </c>
      <c r="CW6" s="22">
        <f>IF(CW7="",NA(),CW7)</f>
        <v>74.08</v>
      </c>
      <c r="CX6" s="22">
        <f t="shared" ref="CX6:DF6" si="11">IF(CX7="",NA(),CX7)</f>
        <v>71.959999999999994</v>
      </c>
      <c r="CY6" s="22">
        <f t="shared" si="11"/>
        <v>74.900000000000006</v>
      </c>
      <c r="CZ6" s="22">
        <f t="shared" si="11"/>
        <v>74.180000000000007</v>
      </c>
      <c r="DA6" s="22">
        <f t="shared" si="11"/>
        <v>72.92</v>
      </c>
      <c r="DB6" s="22">
        <f t="shared" si="11"/>
        <v>87.26</v>
      </c>
      <c r="DC6" s="22">
        <f t="shared" si="11"/>
        <v>87.57</v>
      </c>
      <c r="DD6" s="22">
        <f t="shared" si="11"/>
        <v>87.26</v>
      </c>
      <c r="DE6" s="22">
        <f t="shared" si="11"/>
        <v>86.95</v>
      </c>
      <c r="DF6" s="22">
        <f t="shared" si="11"/>
        <v>86.58</v>
      </c>
      <c r="DG6" s="21" t="str">
        <f>IF(DG7="","",IF(DG7="-","【-】","【"&amp;SUBSTITUTE(TEXT(DG7,"#,##0.00"),"-","△")&amp;"】"))</f>
        <v>【89.21】</v>
      </c>
      <c r="DH6" s="22">
        <f>IF(DH7="",NA(),DH7)</f>
        <v>52.05</v>
      </c>
      <c r="DI6" s="22">
        <f t="shared" ref="DI6:DQ6" si="12">IF(DI7="",NA(),DI7)</f>
        <v>52.78</v>
      </c>
      <c r="DJ6" s="22">
        <f t="shared" si="12"/>
        <v>54.27</v>
      </c>
      <c r="DK6" s="22">
        <f t="shared" si="12"/>
        <v>55.41</v>
      </c>
      <c r="DL6" s="22">
        <f t="shared" si="12"/>
        <v>55.44</v>
      </c>
      <c r="DM6" s="22">
        <f t="shared" si="12"/>
        <v>49.2</v>
      </c>
      <c r="DN6" s="22">
        <f t="shared" si="12"/>
        <v>50.01</v>
      </c>
      <c r="DO6" s="22">
        <f t="shared" si="12"/>
        <v>50.99</v>
      </c>
      <c r="DP6" s="22">
        <f t="shared" si="12"/>
        <v>51.79</v>
      </c>
      <c r="DQ6" s="22">
        <f t="shared" si="12"/>
        <v>52.02</v>
      </c>
      <c r="DR6" s="21" t="str">
        <f>IF(DR7="","",IF(DR7="-","【-】","【"&amp;SUBSTITUTE(TEXT(DR7,"#,##0.00"),"-","△")&amp;"】"))</f>
        <v>【52.41】</v>
      </c>
      <c r="DS6" s="22">
        <f>IF(DS7="",NA(),DS7)</f>
        <v>23.38</v>
      </c>
      <c r="DT6" s="22">
        <f t="shared" ref="DT6:EB6" si="13">IF(DT7="",NA(),DT7)</f>
        <v>23.58</v>
      </c>
      <c r="DU6" s="22">
        <f t="shared" si="13"/>
        <v>24.09</v>
      </c>
      <c r="DV6" s="22">
        <f t="shared" si="13"/>
        <v>25.56</v>
      </c>
      <c r="DW6" s="22">
        <f t="shared" si="13"/>
        <v>26.7</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0.28999999999999998</v>
      </c>
      <c r="EE6" s="22">
        <f t="shared" ref="EE6:EM6" si="14">IF(EE7="",NA(),EE7)</f>
        <v>0.09</v>
      </c>
      <c r="EF6" s="22">
        <f t="shared" si="14"/>
        <v>0.14000000000000001</v>
      </c>
      <c r="EG6" s="22">
        <f t="shared" si="14"/>
        <v>0.21</v>
      </c>
      <c r="EH6" s="22">
        <f t="shared" si="14"/>
        <v>0.32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52043</v>
      </c>
      <c r="D7" s="24">
        <v>46</v>
      </c>
      <c r="E7" s="24">
        <v>1</v>
      </c>
      <c r="F7" s="24">
        <v>0</v>
      </c>
      <c r="G7" s="24">
        <v>1</v>
      </c>
      <c r="H7" s="24" t="s">
        <v>93</v>
      </c>
      <c r="I7" s="24" t="s">
        <v>94</v>
      </c>
      <c r="J7" s="24" t="s">
        <v>95</v>
      </c>
      <c r="K7" s="24" t="s">
        <v>96</v>
      </c>
      <c r="L7" s="24" t="s">
        <v>97</v>
      </c>
      <c r="M7" s="24" t="s">
        <v>98</v>
      </c>
      <c r="N7" s="25" t="s">
        <v>99</v>
      </c>
      <c r="O7" s="25">
        <v>66.89</v>
      </c>
      <c r="P7" s="25">
        <v>84.1</v>
      </c>
      <c r="Q7" s="25">
        <v>3949</v>
      </c>
      <c r="R7" s="25">
        <v>65492</v>
      </c>
      <c r="S7" s="25">
        <v>913.22</v>
      </c>
      <c r="T7" s="25">
        <v>71.72</v>
      </c>
      <c r="U7" s="25">
        <v>54519</v>
      </c>
      <c r="V7" s="25">
        <v>93.87</v>
      </c>
      <c r="W7" s="25">
        <v>580.79</v>
      </c>
      <c r="X7" s="25">
        <v>110.03</v>
      </c>
      <c r="Y7" s="25">
        <v>112.54</v>
      </c>
      <c r="Z7" s="25">
        <v>110.07</v>
      </c>
      <c r="AA7" s="25">
        <v>113</v>
      </c>
      <c r="AB7" s="25">
        <v>108.42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346.85</v>
      </c>
      <c r="AU7" s="25">
        <v>393.89</v>
      </c>
      <c r="AV7" s="25">
        <v>436.05</v>
      </c>
      <c r="AW7" s="25">
        <v>438.69</v>
      </c>
      <c r="AX7" s="25">
        <v>308.58999999999997</v>
      </c>
      <c r="AY7" s="25">
        <v>350.79</v>
      </c>
      <c r="AZ7" s="25">
        <v>354.57</v>
      </c>
      <c r="BA7" s="25">
        <v>357.74</v>
      </c>
      <c r="BB7" s="25">
        <v>344.88</v>
      </c>
      <c r="BC7" s="25">
        <v>326.02</v>
      </c>
      <c r="BD7" s="25">
        <v>239.69</v>
      </c>
      <c r="BE7" s="25">
        <v>505.6</v>
      </c>
      <c r="BF7" s="25">
        <v>489.69</v>
      </c>
      <c r="BG7" s="25">
        <v>484.84</v>
      </c>
      <c r="BH7" s="25">
        <v>458.76</v>
      </c>
      <c r="BI7" s="25">
        <v>441.74</v>
      </c>
      <c r="BJ7" s="25">
        <v>322.92</v>
      </c>
      <c r="BK7" s="25">
        <v>303.45999999999998</v>
      </c>
      <c r="BL7" s="25">
        <v>307.27999999999997</v>
      </c>
      <c r="BM7" s="25">
        <v>304.02</v>
      </c>
      <c r="BN7" s="25">
        <v>300.54000000000002</v>
      </c>
      <c r="BO7" s="25">
        <v>264.86</v>
      </c>
      <c r="BP7" s="25">
        <v>104.71</v>
      </c>
      <c r="BQ7" s="25">
        <v>107.98</v>
      </c>
      <c r="BR7" s="25">
        <v>105.66</v>
      </c>
      <c r="BS7" s="25">
        <v>108.53</v>
      </c>
      <c r="BT7" s="25">
        <v>104.38</v>
      </c>
      <c r="BU7" s="25">
        <v>100.85</v>
      </c>
      <c r="BV7" s="25">
        <v>103.79</v>
      </c>
      <c r="BW7" s="25">
        <v>98.3</v>
      </c>
      <c r="BX7" s="25">
        <v>98.89</v>
      </c>
      <c r="BY7" s="25">
        <v>99.25</v>
      </c>
      <c r="BZ7" s="25">
        <v>97.59</v>
      </c>
      <c r="CA7" s="25">
        <v>210.15</v>
      </c>
      <c r="CB7" s="25">
        <v>204.49</v>
      </c>
      <c r="CC7" s="25">
        <v>210.41</v>
      </c>
      <c r="CD7" s="25">
        <v>204.92</v>
      </c>
      <c r="CE7" s="25">
        <v>214.11</v>
      </c>
      <c r="CF7" s="25">
        <v>167.1</v>
      </c>
      <c r="CG7" s="25">
        <v>167.86</v>
      </c>
      <c r="CH7" s="25">
        <v>173.68</v>
      </c>
      <c r="CI7" s="25">
        <v>174.52</v>
      </c>
      <c r="CJ7" s="25">
        <v>178.92</v>
      </c>
      <c r="CK7" s="25">
        <v>181.66</v>
      </c>
      <c r="CL7" s="25">
        <v>64.33</v>
      </c>
      <c r="CM7" s="25">
        <v>66.010000000000005</v>
      </c>
      <c r="CN7" s="25">
        <v>62.29</v>
      </c>
      <c r="CO7" s="25">
        <v>62.43</v>
      </c>
      <c r="CP7" s="25">
        <v>62.92</v>
      </c>
      <c r="CQ7" s="25">
        <v>59.91</v>
      </c>
      <c r="CR7" s="25">
        <v>59.4</v>
      </c>
      <c r="CS7" s="25">
        <v>59.24</v>
      </c>
      <c r="CT7" s="25">
        <v>58.77</v>
      </c>
      <c r="CU7" s="25">
        <v>59.17</v>
      </c>
      <c r="CV7" s="25">
        <v>60.21</v>
      </c>
      <c r="CW7" s="25">
        <v>74.08</v>
      </c>
      <c r="CX7" s="25">
        <v>71.959999999999994</v>
      </c>
      <c r="CY7" s="25">
        <v>74.900000000000006</v>
      </c>
      <c r="CZ7" s="25">
        <v>74.180000000000007</v>
      </c>
      <c r="DA7" s="25">
        <v>72.92</v>
      </c>
      <c r="DB7" s="25">
        <v>87.26</v>
      </c>
      <c r="DC7" s="25">
        <v>87.57</v>
      </c>
      <c r="DD7" s="25">
        <v>87.26</v>
      </c>
      <c r="DE7" s="25">
        <v>86.95</v>
      </c>
      <c r="DF7" s="25">
        <v>86.58</v>
      </c>
      <c r="DG7" s="25">
        <v>89.21</v>
      </c>
      <c r="DH7" s="25">
        <v>52.05</v>
      </c>
      <c r="DI7" s="25">
        <v>52.78</v>
      </c>
      <c r="DJ7" s="25">
        <v>54.27</v>
      </c>
      <c r="DK7" s="25">
        <v>55.41</v>
      </c>
      <c r="DL7" s="25">
        <v>55.44</v>
      </c>
      <c r="DM7" s="25">
        <v>49.2</v>
      </c>
      <c r="DN7" s="25">
        <v>50.01</v>
      </c>
      <c r="DO7" s="25">
        <v>50.99</v>
      </c>
      <c r="DP7" s="25">
        <v>51.79</v>
      </c>
      <c r="DQ7" s="25">
        <v>52.02</v>
      </c>
      <c r="DR7" s="25">
        <v>52.41</v>
      </c>
      <c r="DS7" s="25">
        <v>23.38</v>
      </c>
      <c r="DT7" s="25">
        <v>23.58</v>
      </c>
      <c r="DU7" s="25">
        <v>24.09</v>
      </c>
      <c r="DV7" s="25">
        <v>25.56</v>
      </c>
      <c r="DW7" s="25">
        <v>26.7</v>
      </c>
      <c r="DX7" s="25">
        <v>18.329999999999998</v>
      </c>
      <c r="DY7" s="25">
        <v>20.27</v>
      </c>
      <c r="DZ7" s="25">
        <v>21.69</v>
      </c>
      <c r="EA7" s="25">
        <v>23.19</v>
      </c>
      <c r="EB7" s="25">
        <v>24.61</v>
      </c>
      <c r="EC7" s="25">
        <v>26.78</v>
      </c>
      <c r="ED7" s="25">
        <v>0.28999999999999998</v>
      </c>
      <c r="EE7" s="25">
        <v>0.09</v>
      </c>
      <c r="EF7" s="25">
        <v>0.14000000000000001</v>
      </c>
      <c r="EG7" s="25">
        <v>0.21</v>
      </c>
      <c r="EH7" s="25">
        <v>0.32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CL8203</cp:lastModifiedBy>
  <cp:lastPrinted>2026-01-21T03:24:05Z</cp:lastPrinted>
  <dcterms:created xsi:type="dcterms:W3CDTF">2025-12-12T09:11:39Z</dcterms:created>
  <dcterms:modified xsi:type="dcterms:W3CDTF">2026-01-21T03:59:59Z</dcterms:modified>
  <cp:category/>
</cp:coreProperties>
</file>