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te-fs\建設部\下水道課\⑤生活排水係（共有）\06 【庁内】通知・回答\【財政課】\R7\R8.1.27〆経営比較分析表の提出\提出\"/>
    </mc:Choice>
  </mc:AlternateContent>
  <workbookProtection workbookAlgorithmName="SHA-512" workbookHashValue="rHOpq29laYzMeLwmS51H+PvoONkyEjzJG3shfhkGxwg/7x1Ukn1wXz4T1zz+Oz8SoIlTsyaZisqgdBOTeVYMHg==" workbookSaltValue="1LLPNJeuyVPd4to/KEBVPg==" workbookSpinCount="100000" lockStructure="1"/>
  <bookViews>
    <workbookView xWindow="0" yWindow="0" windowWidth="23100" windowHeight="122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T8" i="4"/>
  <c r="AD8" i="4"/>
  <c r="I8" i="4"/>
  <c r="B8" i="4"/>
</calcChain>
</file>

<file path=xl/sharedStrings.xml><?xml version="1.0" encoding="utf-8"?>
<sst xmlns="http://schemas.openxmlformats.org/spreadsheetml/2006/main" count="236" uniqueCount="121">
  <si>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</si>
  <si>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</si>
  <si>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</si>
  <si>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</si>
  <si>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</si>
  <si>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</si>
  <si>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</si>
  <si>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</si>
  <si>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</si>
  <si>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</si>
  <si>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</si>
  <si>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</si>
  <si>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</si>
  <si>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</si>
  <si>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</si>
  <si>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</si>
  <si>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</si>
  <si>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</si>
  <si>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</si>
  <si>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</si>
  <si>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</si>
  <si>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</si>
  <si>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</si>
  <si>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</si>
  <si>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</si>
  <si>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</si>
  <si>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</si>
  <si>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</si>
  <si>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</si>
  <si>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</si>
  <si>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</si>
  <si>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</si>
  <si>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</si>
  <si>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</si>
  <si>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</si>
  <si>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</si>
  <si>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</si>
  <si>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</si>
  <si>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</si>
  <si>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</si>
  <si>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</si>
  <si>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</si>
  <si>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</si>
  <si>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</si>
  <si>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</si>
  <si>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</si>
  <si>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</si>
  <si>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</si>
  <si>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</si>
  <si>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</si>
  <si>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</si>
  <si>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</si>
  <si>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</si>
  <si>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</si>
  <si>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</si>
  <si>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</si>
  <si>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</si>
  <si>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</si>
  <si>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</si>
  <si>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</si>
  <si>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</si>
  <si>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</si>
  <si>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</si>
  <si>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</si>
  <si>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</si>
  <si>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</si>
  <si>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</si>
  <si>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</si>
  <si>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</si>
  <si>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</si>
  <si>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</si>
  <si>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</si>
  <si>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</si>
  <si>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</si>
  <si>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</si>
  <si>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</si>
  <si>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</si>
  <si>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</si>
  <si>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</si>
  <si>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</si>
  <si>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</si>
  <si>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</si>
  <si>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</si>
  <si>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</si>
  <si>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</si>
  <si>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</si>
  <si>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</si>
  <si>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</si>
  <si>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</si>
  <si>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</si>
  <si>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</si>
  <si>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</si>
  <si>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</si>
  <si>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</si>
  <si>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</si>
  <si>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</si>
  <si>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</si>
  <si>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</si>
  <si>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</si>
  <si>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大館市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</si>
  <si>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</si>
  <si>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</si>
  <si>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</si>
  <si>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</si>
  <si>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</si>
  <si>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</si>
  <si>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</si>
  <si>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</si>
  <si>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</si>
  <si>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</si>
  <si>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</si>
  <si>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</si>
  <si>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</si>
  <si>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</si>
  <si>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</si>
  <si>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</si>
  <si>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</si>
  <si>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</si>
  <si>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農業集落排水処理施設では平成10年前後に供用開始した地区が多く、30年以上経過し老朽化が著しい処理場もあり、処理能力の低下や機器故障等により水質処理が困難になるケースが増えることが想定される。公共下水道の整備区域が広がったことによる公共下水道への接続や汚水処理費抑制を図るため地区統合するなど、これまで２地区の処理場を廃止した。
　今後も整備と維持管理のコストバランスを比較しながら公共下水道への接続を検討し、処理場の数を抑制を図ります。</t>
    <phoneticPr fontId="4"/>
  </si>
  <si>
    <t xml:space="preserve">　少子高齢化により地方の人口減少が加速する中、将来的に水洗化人口の増加を期待できる情勢ではないため、今後の使用料収入の減少は避けられない状況である。使用料等の滞納対策強化、維持管理コストの削減を一層推進する一方、老朽化施設の更新や公共下水道への接続などによる整備費用が今後発生する上で、令和７年度以降から始まる企業会計移行による運営の効率化等を図りながら経営の健全性を向上する必要がある。
</t>
    <phoneticPr fontId="4"/>
  </si>
  <si>
    <t>　農業集落排水処理施設（10地区）において、過疎化による人口減少の影響により使用料収入は減少しているが、一般会計からの繰入が前年比6％増により収益的収支比率は前年比より僅かに上回った。
一方、人件費や物価上昇等に伴った経済情勢の変化により汚水処理費に掛かる経費が膨らみ経費回収率は前年比約4％減少の結果となった。経営の健全性が再び低下傾向にある中、一般会計からの繰出金の繰入に頼る運営が続いており、一般財源の使用用途の公平性を保つよう企業債償還金に係る部分に留め、汚水処理費の削減や一層の経営効率化を推進し、必要な経費の確保が必要である。
水洗化率は、交通の利便性が高い地区では移住や事業所の新規接続があり前年比より若干増ではあるが、山間部から転出する状況は続いている。未接続世帯もあるため、公共用水域の水質保全のため水洗化の向上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</si>
</sst>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36-4D4B-90B2-17FD6F36ADE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3B36-4D4B-90B2-17FD6F36ADE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47.5</c:v>
                </c:pt>
                <c:pt idx="1">
                  <c:v>44.04</c:v>
                </c:pt>
                <c:pt idx="2">
                  <c:v>35.68</c:v>
                </c:pt>
                <c:pt idx="3">
                  <c:v>34.85</c:v>
                </c:pt>
                <c:pt idx="4">
                  <c:v>34.159999999999997</c:v>
                </c:pt>
              </c:numCache>
            </c:numRef>
          </c:val>
          <c:extLst>
            <c:ext xmlns:c16="http://schemas.microsoft.com/office/drawing/2014/chart" uri="{C3380CC4-5D6E-409C-BE32-E72D297353CC}">
              <c16:uniqueId val="{00000000-77B2-48A4-92E5-3E484EDF594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77B2-48A4-92E5-3E484EDF594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82.41</c:v>
                </c:pt>
                <c:pt idx="1">
                  <c:v>84.22</c:v>
                </c:pt>
                <c:pt idx="2">
                  <c:v>83.97</c:v>
                </c:pt>
                <c:pt idx="3">
                  <c:v>85.12</c:v>
                </c:pt>
                <c:pt idx="4">
                  <c:v>86.14</c:v>
                </c:pt>
              </c:numCache>
            </c:numRef>
          </c:val>
          <c:extLst>
            <c:ext xmlns:c16="http://schemas.microsoft.com/office/drawing/2014/chart" uri="{C3380CC4-5D6E-409C-BE32-E72D297353CC}">
              <c16:uniqueId val="{00000000-8125-404C-AC9F-C0F665666D7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8125-404C-AC9F-C0F665666D7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74.849999999999994</c:v>
                </c:pt>
                <c:pt idx="1">
                  <c:v>73.650000000000006</c:v>
                </c:pt>
                <c:pt idx="2">
                  <c:v>72.5</c:v>
                </c:pt>
                <c:pt idx="3">
                  <c:v>74.94</c:v>
                </c:pt>
                <c:pt idx="4">
                  <c:v>76.09</c:v>
                </c:pt>
              </c:numCache>
            </c:numRef>
          </c:val>
          <c:extLst>
            <c:ext xmlns:c16="http://schemas.microsoft.com/office/drawing/2014/chart" uri="{C3380CC4-5D6E-409C-BE32-E72D297353CC}">
              <c16:uniqueId val="{00000000-99AC-4D12-9C39-A878795F590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AC-4D12-9C39-A878795F590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45-439E-B958-4F8FA83E233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45-439E-B958-4F8FA83E233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86-4F23-B94F-94F08D0D072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86-4F23-B94F-94F08D0D072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88-4FBE-BAAC-9819B056D58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88-4FBE-BAAC-9819B056D58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13-482F-BE8C-88BBFD1D97C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13-482F-BE8C-88BBFD1D97C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405.78</c:v>
                </c:pt>
                <c:pt idx="1">
                  <c:v>0</c:v>
                </c:pt>
                <c:pt idx="2">
                  <c:v>0</c:v>
                </c:pt>
                <c:pt idx="3">
                  <c:v>0</c:v>
                </c:pt>
                <c:pt idx="4">
                  <c:v>0</c:v>
                </c:pt>
              </c:numCache>
            </c:numRef>
          </c:val>
          <c:extLst>
            <c:ext xmlns:c16="http://schemas.microsoft.com/office/drawing/2014/chart" uri="{C3380CC4-5D6E-409C-BE32-E72D297353CC}">
              <c16:uniqueId val="{00000000-FEE9-43F7-AA97-9EC81F4295E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FEE9-43F7-AA97-9EC81F4295E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69.45</c:v>
                </c:pt>
                <c:pt idx="1">
                  <c:v>70.2</c:v>
                </c:pt>
                <c:pt idx="2">
                  <c:v>54.33</c:v>
                </c:pt>
                <c:pt idx="3">
                  <c:v>54.35</c:v>
                </c:pt>
                <c:pt idx="4">
                  <c:v>50.5</c:v>
                </c:pt>
              </c:numCache>
            </c:numRef>
          </c:val>
          <c:extLst>
            <c:ext xmlns:c16="http://schemas.microsoft.com/office/drawing/2014/chart" uri="{C3380CC4-5D6E-409C-BE32-E72D297353CC}">
              <c16:uniqueId val="{00000000-3320-462F-9DFE-3BD5E317B67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3320-462F-9DFE-3BD5E317B67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253.38</c:v>
                </c:pt>
                <c:pt idx="1">
                  <c:v>250.03</c:v>
                </c:pt>
                <c:pt idx="2">
                  <c:v>329.23</c:v>
                </c:pt>
                <c:pt idx="3">
                  <c:v>321.67</c:v>
                </c:pt>
                <c:pt idx="4">
                  <c:v>344.41</c:v>
                </c:pt>
              </c:numCache>
            </c:numRef>
          </c:val>
          <c:extLst>
            <c:ext xmlns:c16="http://schemas.microsoft.com/office/drawing/2014/chart" uri="{C3380CC4-5D6E-409C-BE32-E72D297353CC}">
              <c16:uniqueId val="{00000000-6A8D-451A-A1E4-8758566377D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6A8D-451A-A1E4-8758566377D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秋田県　大館市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65492</v>
      </c>
      <c r="AM8" s="45"/>
      <c r="AN8" s="45"/>
      <c r="AO8" s="45"/>
      <c r="AP8" s="45"/>
      <c r="AQ8" s="45"/>
      <c r="AR8" s="45"/>
      <c r="AS8" s="45"/>
      <c r="AT8" s="44">
        <f>データ!T6</f>
        <v>913.22</v>
      </c>
      <c r="AU8" s="44"/>
      <c r="AV8" s="44"/>
      <c r="AW8" s="44"/>
      <c r="AX8" s="44"/>
      <c r="AY8" s="44"/>
      <c r="AZ8" s="44"/>
      <c r="BA8" s="44"/>
      <c r="BB8" s="44">
        <f>データ!U6</f>
        <v>71.72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8.11</v>
      </c>
      <c r="Q10" s="44"/>
      <c r="R10" s="44"/>
      <c r="S10" s="44"/>
      <c r="T10" s="44"/>
      <c r="U10" s="44"/>
      <c r="V10" s="44"/>
      <c r="W10" s="44">
        <f>データ!Q6</f>
        <v>84.98</v>
      </c>
      <c r="X10" s="44"/>
      <c r="Y10" s="44"/>
      <c r="Z10" s="44"/>
      <c r="AA10" s="44"/>
      <c r="AB10" s="44"/>
      <c r="AC10" s="44"/>
      <c r="AD10" s="45">
        <f>データ!R6</f>
        <v>3190</v>
      </c>
      <c r="AE10" s="45"/>
      <c r="AF10" s="45"/>
      <c r="AG10" s="45"/>
      <c r="AH10" s="45"/>
      <c r="AI10" s="45"/>
      <c r="AJ10" s="45"/>
      <c r="AK10" s="2"/>
      <c r="AL10" s="45">
        <f>データ!V6</f>
        <v>5259</v>
      </c>
      <c r="AM10" s="45"/>
      <c r="AN10" s="45"/>
      <c r="AO10" s="45"/>
      <c r="AP10" s="45"/>
      <c r="AQ10" s="45"/>
      <c r="AR10" s="45"/>
      <c r="AS10" s="45"/>
      <c r="AT10" s="44">
        <f>データ!W6</f>
        <v>3.59</v>
      </c>
      <c r="AU10" s="44"/>
      <c r="AV10" s="44"/>
      <c r="AW10" s="44"/>
      <c r="AX10" s="44"/>
      <c r="AY10" s="44"/>
      <c r="AZ10" s="44"/>
      <c r="BA10" s="44"/>
      <c r="BB10" s="44">
        <f>データ!X6</f>
        <v>1464.9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120</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44</v>
      </c>
      <c r="N86" s="12" t="s">
        <v>45</v>
      </c>
      <c r="O86" s="12" t="str">
        <f>データ!EO6</f>
        <v>【0.02】</v>
      </c>
    </row>
  </sheetData>
  <sheetProtection algorithmName="SHA-512" hashValue="uPnPciZw5Dj4iI3blvLQJQQ0eh8tALHIPrS/xskwgrJMmn4C6q0uGaJqCbXax0/S8ktPRPIoKWD5mRkkblSaJw==" saltValue="/1B5L0db3SUzNzs1MhCf7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2024</v>
      </c>
      <c r="C6" s="19">
        <f t="shared" ref="C6:X6" si="3">C7</f>
        <v>52043</v>
      </c>
      <c r="D6" s="19">
        <f t="shared" si="3"/>
        <v>47</v>
      </c>
      <c r="E6" s="19">
        <f t="shared" si="3"/>
        <v>17</v>
      </c>
      <c r="F6" s="19">
        <f t="shared" si="3"/>
        <v>5</v>
      </c>
      <c r="G6" s="19">
        <f t="shared" si="3"/>
        <v>0</v>
      </c>
      <c r="H6" s="19" t="str">
        <f t="shared" si="3"/>
        <v>秋田県　大館市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8.11</v>
      </c>
      <c r="Q6" s="20">
        <f t="shared" si="3"/>
        <v>84.98</v>
      </c>
      <c r="R6" s="20">
        <f t="shared" si="3"/>
        <v>3190</v>
      </c>
      <c r="S6" s="20">
        <f t="shared" si="3"/>
        <v>65492</v>
      </c>
      <c r="T6" s="20">
        <f t="shared" si="3"/>
        <v>913.22</v>
      </c>
      <c r="U6" s="20">
        <f t="shared" si="3"/>
        <v>71.72</v>
      </c>
      <c r="V6" s="20">
        <f t="shared" si="3"/>
        <v>5259</v>
      </c>
      <c r="W6" s="20">
        <f t="shared" si="3"/>
        <v>3.59</v>
      </c>
      <c r="X6" s="20">
        <f t="shared" si="3"/>
        <v>1464.9</v>
      </c>
      <c r="Y6" s="21">
        <f>IF(Y7="",NA(),Y7)</f>
        <v>74.849999999999994</v>
      </c>
      <c r="Z6" s="21">
        <f t="shared" ref="Z6:AH6" si="4">IF(Z7="",NA(),Z7)</f>
        <v>73.650000000000006</v>
      </c>
      <c r="AA6" s="21">
        <f t="shared" si="4"/>
        <v>72.5</v>
      </c>
      <c r="AB6" s="21">
        <f t="shared" si="4"/>
        <v>74.94</v>
      </c>
      <c r="AC6" s="21">
        <f t="shared" si="4"/>
        <v>76.09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405.78</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69.45</v>
      </c>
      <c r="BR6" s="21">
        <f t="shared" ref="BR6:BZ6" si="8">IF(BR7="",NA(),BR7)</f>
        <v>70.2</v>
      </c>
      <c r="BS6" s="21">
        <f t="shared" si="8"/>
        <v>54.33</v>
      </c>
      <c r="BT6" s="21">
        <f t="shared" si="8"/>
        <v>54.35</v>
      </c>
      <c r="BU6" s="21">
        <f t="shared" si="8"/>
        <v>50.5</v>
      </c>
      <c r="BV6" s="21">
        <f t="shared" si="8"/>
        <v>68.11</v>
      </c>
      <c r="BW6" s="21">
        <f t="shared" si="8"/>
        <v>67.23</v>
      </c>
      <c r="BX6" s="21">
        <f t="shared" si="8"/>
        <v>61.82</v>
      </c>
      <c r="BY6" s="21">
        <f t="shared" si="8"/>
        <v>61.15</v>
      </c>
      <c r="BZ6" s="21">
        <f t="shared" si="8"/>
        <v>58.41</v>
      </c>
      <c r="CA6" s="20" t="str">
        <f>IF(CA7="","",IF(CA7="-","【-】","【"&amp;SUBSTITUTE(TEXT(CA7,"#,##0.00"),"-","△")&amp;"】"))</f>
        <v>【54.51】</v>
      </c>
      <c r="CB6" s="21">
        <f>IF(CB7="",NA(),CB7)</f>
        <v>253.38</v>
      </c>
      <c r="CC6" s="21">
        <f t="shared" ref="CC6:CK6" si="9">IF(CC7="",NA(),CC7)</f>
        <v>250.03</v>
      </c>
      <c r="CD6" s="21">
        <f t="shared" si="9"/>
        <v>329.23</v>
      </c>
      <c r="CE6" s="21">
        <f t="shared" si="9"/>
        <v>321.67</v>
      </c>
      <c r="CF6" s="21">
        <f t="shared" si="9"/>
        <v>344.41</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47.5</v>
      </c>
      <c r="CN6" s="21">
        <f t="shared" ref="CN6:CV6" si="10">IF(CN7="",NA(),CN7)</f>
        <v>44.04</v>
      </c>
      <c r="CO6" s="21">
        <f t="shared" si="10"/>
        <v>35.68</v>
      </c>
      <c r="CP6" s="21">
        <f t="shared" si="10"/>
        <v>34.85</v>
      </c>
      <c r="CQ6" s="21">
        <f t="shared" si="10"/>
        <v>34.159999999999997</v>
      </c>
      <c r="CR6" s="21">
        <f t="shared" si="10"/>
        <v>55.26</v>
      </c>
      <c r="CS6" s="21">
        <f t="shared" si="10"/>
        <v>54.54</v>
      </c>
      <c r="CT6" s="21">
        <f t="shared" si="10"/>
        <v>52.9</v>
      </c>
      <c r="CU6" s="21">
        <f t="shared" si="10"/>
        <v>52.63</v>
      </c>
      <c r="CV6" s="21">
        <f t="shared" si="10"/>
        <v>52.34</v>
      </c>
      <c r="CW6" s="20" t="str">
        <f>IF(CW7="","",IF(CW7="-","【-】","【"&amp;SUBSTITUTE(TEXT(CW7,"#,##0.00"),"-","△")&amp;"】"))</f>
        <v>【49.92】</v>
      </c>
      <c r="CX6" s="21">
        <f>IF(CX7="",NA(),CX7)</f>
        <v>82.41</v>
      </c>
      <c r="CY6" s="21">
        <f t="shared" ref="CY6:DG6" si="11">IF(CY7="",NA(),CY7)</f>
        <v>84.22</v>
      </c>
      <c r="CZ6" s="21">
        <f t="shared" si="11"/>
        <v>83.97</v>
      </c>
      <c r="DA6" s="21">
        <f t="shared" si="11"/>
        <v>85.12</v>
      </c>
      <c r="DB6" s="21">
        <f t="shared" si="11"/>
        <v>86.14</v>
      </c>
      <c r="DC6" s="21">
        <f t="shared" si="11"/>
        <v>90.52</v>
      </c>
      <c r="DD6" s="21">
        <f t="shared" si="11"/>
        <v>90.3</v>
      </c>
      <c r="DE6" s="21">
        <f t="shared" si="11"/>
        <v>90.3</v>
      </c>
      <c r="DF6" s="21">
        <f t="shared" si="11"/>
        <v>90.32</v>
      </c>
      <c r="DG6" s="21">
        <f t="shared" si="11"/>
        <v>90.05</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5" s="22" customFormat="1" x14ac:dyDescent="0.15">
      <c r="A7" s="14"/>
      <c r="B7" s="23">
        <v>2024</v>
      </c>
      <c r="C7" s="23">
        <v>52043</v>
      </c>
      <c r="D7" s="23">
        <v>47</v>
      </c>
      <c r="E7" s="23">
        <v>17</v>
      </c>
      <c r="F7" s="23">
        <v>5</v>
      </c>
      <c r="G7" s="23">
        <v>0</v>
      </c>
      <c r="H7" s="23" t="s">
        <v>99</v>
      </c>
      <c r="I7" s="23" t="s">
        <v>100</v>
      </c>
      <c r="J7" s="23" t="s">
        <v>101</v>
      </c>
      <c r="K7" s="23" t="s">
        <v>102</v>
      </c>
      <c r="L7" s="23" t="s">
        <v>103</v>
      </c>
      <c r="M7" s="23" t="s">
        <v>104</v>
      </c>
      <c r="N7" s="24" t="s">
        <v>105</v>
      </c>
      <c r="O7" s="24" t="s">
        <v>106</v>
      </c>
      <c r="P7" s="24">
        <v>8.11</v>
      </c>
      <c r="Q7" s="24">
        <v>84.98</v>
      </c>
      <c r="R7" s="24">
        <v>3190</v>
      </c>
      <c r="S7" s="24">
        <v>65492</v>
      </c>
      <c r="T7" s="24">
        <v>913.22</v>
      </c>
      <c r="U7" s="24">
        <v>71.72</v>
      </c>
      <c r="V7" s="24">
        <v>5259</v>
      </c>
      <c r="W7" s="24">
        <v>3.59</v>
      </c>
      <c r="X7" s="24">
        <v>1464.9</v>
      </c>
      <c r="Y7" s="24">
        <v>74.849999999999994</v>
      </c>
      <c r="Z7" s="24">
        <v>73.650000000000006</v>
      </c>
      <c r="AA7" s="24">
        <v>72.5</v>
      </c>
      <c r="AB7" s="24">
        <v>74.94</v>
      </c>
      <c r="AC7" s="24">
        <v>76.09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405.78</v>
      </c>
      <c r="BG7" s="24">
        <v>0</v>
      </c>
      <c r="BH7" s="24">
        <v>0</v>
      </c>
      <c r="BI7" s="24">
        <v>0</v>
      </c>
      <c r="BJ7" s="24">
        <v>0</v>
      </c>
      <c r="BK7" s="24">
        <v>783.8</v>
      </c>
      <c r="BL7" s="24">
        <v>778.81</v>
      </c>
      <c r="BM7" s="24">
        <v>718.49</v>
      </c>
      <c r="BN7" s="24">
        <v>743.31</v>
      </c>
      <c r="BO7" s="24">
        <v>796.8</v>
      </c>
      <c r="BP7" s="24">
        <v>798.1</v>
      </c>
      <c r="BQ7" s="24">
        <v>69.45</v>
      </c>
      <c r="BR7" s="24">
        <v>70.2</v>
      </c>
      <c r="BS7" s="24">
        <v>54.33</v>
      </c>
      <c r="BT7" s="24">
        <v>54.35</v>
      </c>
      <c r="BU7" s="24">
        <v>50.5</v>
      </c>
      <c r="BV7" s="24">
        <v>68.11</v>
      </c>
      <c r="BW7" s="24">
        <v>67.23</v>
      </c>
      <c r="BX7" s="24">
        <v>61.82</v>
      </c>
      <c r="BY7" s="24">
        <v>61.15</v>
      </c>
      <c r="BZ7" s="24">
        <v>58.41</v>
      </c>
      <c r="CA7" s="24">
        <v>54.51</v>
      </c>
      <c r="CB7" s="24">
        <v>253.38</v>
      </c>
      <c r="CC7" s="24">
        <v>250.03</v>
      </c>
      <c r="CD7" s="24">
        <v>329.23</v>
      </c>
      <c r="CE7" s="24">
        <v>321.67</v>
      </c>
      <c r="CF7" s="24">
        <v>344.41</v>
      </c>
      <c r="CG7" s="24">
        <v>222.41</v>
      </c>
      <c r="CH7" s="24">
        <v>228.21</v>
      </c>
      <c r="CI7" s="24">
        <v>246.9</v>
      </c>
      <c r="CJ7" s="24">
        <v>250.43</v>
      </c>
      <c r="CK7" s="24">
        <v>267.33999999999997</v>
      </c>
      <c r="CL7" s="24">
        <v>286.33</v>
      </c>
      <c r="CM7" s="24">
        <v>47.5</v>
      </c>
      <c r="CN7" s="24">
        <v>44.04</v>
      </c>
      <c r="CO7" s="24">
        <v>35.68</v>
      </c>
      <c r="CP7" s="24">
        <v>34.85</v>
      </c>
      <c r="CQ7" s="24">
        <v>34.159999999999997</v>
      </c>
      <c r="CR7" s="24">
        <v>55.26</v>
      </c>
      <c r="CS7" s="24">
        <v>54.54</v>
      </c>
      <c r="CT7" s="24">
        <v>52.9</v>
      </c>
      <c r="CU7" s="24">
        <v>52.63</v>
      </c>
      <c r="CV7" s="24">
        <v>52.34</v>
      </c>
      <c r="CW7" s="24">
        <v>49.92</v>
      </c>
      <c r="CX7" s="24">
        <v>82.41</v>
      </c>
      <c r="CY7" s="24">
        <v>84.22</v>
      </c>
      <c r="CZ7" s="24">
        <v>83.97</v>
      </c>
      <c r="DA7" s="24">
        <v>85.12</v>
      </c>
      <c r="DB7" s="24">
        <v>86.14</v>
      </c>
      <c r="DC7" s="24">
        <v>90.52</v>
      </c>
      <c r="DD7" s="24">
        <v>90.3</v>
      </c>
      <c r="DE7" s="24">
        <v>90.3</v>
      </c>
      <c r="DF7" s="24">
        <v>90.32</v>
      </c>
      <c r="DG7" s="24">
        <v>90.05</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0.01</v>
      </c>
      <c r="EM7" s="24">
        <v>0.02</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115</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CL8213</cp:lastModifiedBy>
  <cp:lastPrinted>2026-01-26T05:06:03Z</cp:lastPrinted>
  <dcterms:created xsi:type="dcterms:W3CDTF">2025-12-22T09:29:43Z</dcterms:created>
  <dcterms:modified xsi:type="dcterms:W3CDTF">2026-01-26T07:22:31Z</dcterms:modified>
  <cp:category/>
</cp:coreProperties>
</file>