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ate-fs\建設部\下水道課\⑤生活排水係（共有）\06 【庁内】通知・回答\【財政課】\R7\R8.1.27〆経営比較分析表の提出\提出\"/>
    </mc:Choice>
  </mc:AlternateContent>
  <workbookProtection workbookAlgorithmName="SHA-512" workbookHashValue="rckr2ZcWqFdQeZavKmgnXSEjfcuNk6Eq94se6Ah07Dhj4DjoyDcv4av6sGkYChFB1htRJEm/gDzcM9tqh1dVDA==" workbookSaltValue="0BjRCfLuaiO8AHeJ+akfmw==" workbookSpinCount="100000" lockStructure="1"/>
  <bookViews>
    <workbookView xWindow="0" yWindow="0" windowWidth="23100" windowHeight="122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P10" i="4"/>
  <c r="AT8" i="4"/>
  <c r="W8" i="4"/>
  <c r="P8" i="4"/>
  <c r="B6" i="4"/>
</calcChain>
</file>

<file path=xl/sharedStrings.xml><?xml version="1.0" encoding="utf-8"?>
<sst xmlns="http://schemas.openxmlformats.org/spreadsheetml/2006/main" count="247" uniqueCount="121">
  <si>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</si>
  <si>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</si>
  <si>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</si>
  <si>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</si>
  <si>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</si>
  <si>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</si>
  <si>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</si>
  <si>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</si>
  <si>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</si>
  <si>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</si>
  <si>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</si>
  <si>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</si>
  <si>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</si>
  <si>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</si>
  <si>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</si>
  <si>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</si>
  <si>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</si>
  <si>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</si>
  <si>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</si>
  <si>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</si>
  <si>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</si>
  <si>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</si>
  <si>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</si>
  <si>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</si>
  <si>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</si>
  <si>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</si>
  <si>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</si>
  <si>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</si>
  <si>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</si>
  <si>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</si>
  <si>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</si>
  <si>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</si>
  <si>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</si>
  <si>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</si>
  <si>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</si>
  <si>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</si>
  <si>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</si>
  <si>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</si>
  <si>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</si>
  <si>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</si>
  <si>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</si>
  <si>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</si>
  <si>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</si>
  <si>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</si>
  <si>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</si>
  <si>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</si>
  <si>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</si>
  <si>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</si>
  <si>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</si>
  <si>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</si>
  <si>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</si>
  <si>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</si>
  <si>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</si>
  <si>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</si>
  <si>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</si>
  <si>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</si>
  <si>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</si>
  <si>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</si>
  <si>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</si>
  <si>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</si>
  <si>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</si>
  <si>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</si>
  <si>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</si>
  <si>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</si>
  <si>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</si>
  <si>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</si>
  <si>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</si>
  <si>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</si>
  <si>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</si>
  <si>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</si>
  <si>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</si>
  <si>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</si>
  <si>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</si>
  <si>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</si>
  <si>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</si>
  <si>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</si>
  <si>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</si>
  <si>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</si>
  <si>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</si>
  <si>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</si>
  <si>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</si>
  <si>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</si>
  <si>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</si>
  <si>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</si>
  <si>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</si>
  <si>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</si>
  <si>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</si>
  <si>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</si>
  <si>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</si>
  <si>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</si>
  <si>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</si>
  <si>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</si>
  <si>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</si>
  <si>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</si>
  <si>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</si>
  <si>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</si>
  <si>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</si>
  <si>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</si>
  <si>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大館市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</si>
  <si>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</si>
  <si>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</si>
  <si>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</si>
  <si>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</si>
  <si>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</si>
  <si>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</si>
  <si>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</si>
  <si>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</si>
  <si>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</si>
  <si>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</si>
  <si>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</si>
  <si>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</si>
  <si>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</si>
  <si>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</si>
  <si>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</si>
  <si>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</si>
  <si>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</si>
  <si>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</si>
  <si>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</si>
  <si>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浄化槽本体の経年劣化による部材破損等については、維持管理業者からの報告を受け修繕対応している。</t>
    <phoneticPr fontId="4"/>
  </si>
  <si>
    <t>　浄化槽の使用料の滞納対策強化及び経常経費の徹底した削減に努め、効率的な資金管理を図る。</t>
    <phoneticPr fontId="4"/>
  </si>
  <si>
    <t>　当事業は、平成21年度で新規設置を終了しており、現存する施設の維持管理が事業の主な内容である。過疎化が進行し人口減少及び空き家の増加による使用料の収益減であるが、支出の汚水処理費が前年比約7％減少により収益的収支比率は昨年度より若干上回った。汚水処理原価及び経費回収率は、昨年度より僅かな改善であるが、物価高騰等により平均値の動向に良い変化は見られない状況が続いている。
人口減少等で使用料収入だけでは賄いきれない状況にあることから、一般会計の繰出金の繰入に頼っている状況である。</t>
    <rPh sb="82" eb="84">
      <t>シシュツ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</si>
</sst>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80-4158-8E27-E0D60F8CFCE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880-4158-8E27-E0D60F8CFCE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36.97</c:v>
                </c:pt>
                <c:pt idx="1">
                  <c:v>35.26</c:v>
                </c:pt>
                <c:pt idx="2">
                  <c:v>33.97</c:v>
                </c:pt>
                <c:pt idx="3">
                  <c:v>32.549999999999997</c:v>
                </c:pt>
                <c:pt idx="4">
                  <c:v>31.48</c:v>
                </c:pt>
              </c:numCache>
            </c:numRef>
          </c:val>
          <c:extLst>
            <c:ext xmlns:c16="http://schemas.microsoft.com/office/drawing/2014/chart" uri="{C3380CC4-5D6E-409C-BE32-E72D297353CC}">
              <c16:uniqueId val="{00000000-41A5-4A5D-ABE1-6B8079F2382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41A5-4A5D-ABE1-6B8079F2382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523-4041-B2ED-174558A74F5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9523-4041-B2ED-174558A74F5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101.52</c:v>
                </c:pt>
                <c:pt idx="1">
                  <c:v>99.16</c:v>
                </c:pt>
                <c:pt idx="2">
                  <c:v>98.68</c:v>
                </c:pt>
                <c:pt idx="3">
                  <c:v>95.81</c:v>
                </c:pt>
                <c:pt idx="4">
                  <c:v>96.55</c:v>
                </c:pt>
              </c:numCache>
            </c:numRef>
          </c:val>
          <c:extLst>
            <c:ext xmlns:c16="http://schemas.microsoft.com/office/drawing/2014/chart" uri="{C3380CC4-5D6E-409C-BE32-E72D297353CC}">
              <c16:uniqueId val="{00000000-005A-4F6A-8366-492C0443BF4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5A-4F6A-8366-492C0443BF4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E5-43A0-B909-BA052148F95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E5-43A0-B909-BA052148F95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A3-4BD1-A0F2-249D50AE343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A3-4BD1-A0F2-249D50AE343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00-4AB4-A681-A99E2AF9523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00-4AB4-A681-A99E2AF9523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FD-4273-944E-390DED5BE6B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FD-4273-944E-390DED5BE6B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320.86</c:v>
                </c:pt>
                <c:pt idx="1">
                  <c:v>312.95999999999998</c:v>
                </c:pt>
                <c:pt idx="2">
                  <c:v>309.62</c:v>
                </c:pt>
                <c:pt idx="3">
                  <c:v>313.44</c:v>
                </c:pt>
                <c:pt idx="4">
                  <c:v>329.77</c:v>
                </c:pt>
              </c:numCache>
            </c:numRef>
          </c:val>
          <c:extLst>
            <c:ext xmlns:c16="http://schemas.microsoft.com/office/drawing/2014/chart" uri="{C3380CC4-5D6E-409C-BE32-E72D297353CC}">
              <c16:uniqueId val="{00000000-60D6-456F-81AF-7B1E955BF49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60D6-456F-81AF-7B1E955BF49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57.16</c:v>
                </c:pt>
                <c:pt idx="1">
                  <c:v>54.68</c:v>
                </c:pt>
                <c:pt idx="2">
                  <c:v>49.9</c:v>
                </c:pt>
                <c:pt idx="3">
                  <c:v>46.13</c:v>
                </c:pt>
                <c:pt idx="4">
                  <c:v>47.01</c:v>
                </c:pt>
              </c:numCache>
            </c:numRef>
          </c:val>
          <c:extLst>
            <c:ext xmlns:c16="http://schemas.microsoft.com/office/drawing/2014/chart" uri="{C3380CC4-5D6E-409C-BE32-E72D297353CC}">
              <c16:uniqueId val="{00000000-D3BA-4D53-A966-37EE7CCA997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D3BA-4D53-A966-37EE7CCA997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299.22000000000003</c:v>
                </c:pt>
                <c:pt idx="1">
                  <c:v>318.07</c:v>
                </c:pt>
                <c:pt idx="2">
                  <c:v>346.51</c:v>
                </c:pt>
                <c:pt idx="3">
                  <c:v>374.17</c:v>
                </c:pt>
                <c:pt idx="4">
                  <c:v>360.63</c:v>
                </c:pt>
              </c:numCache>
            </c:numRef>
          </c:val>
          <c:extLst>
            <c:ext xmlns:c16="http://schemas.microsoft.com/office/drawing/2014/chart" uri="{C3380CC4-5D6E-409C-BE32-E72D297353CC}">
              <c16:uniqueId val="{00000000-0CBA-48A1-A841-63C8D4C1528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0CBA-48A1-A841-63C8D4C1528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Q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秋田県　大館市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65492</v>
      </c>
      <c r="AM8" s="45"/>
      <c r="AN8" s="45"/>
      <c r="AO8" s="45"/>
      <c r="AP8" s="45"/>
      <c r="AQ8" s="45"/>
      <c r="AR8" s="45"/>
      <c r="AS8" s="45"/>
      <c r="AT8" s="44">
        <f>データ!T6</f>
        <v>913.22</v>
      </c>
      <c r="AU8" s="44"/>
      <c r="AV8" s="44"/>
      <c r="AW8" s="44"/>
      <c r="AX8" s="44"/>
      <c r="AY8" s="44"/>
      <c r="AZ8" s="44"/>
      <c r="BA8" s="44"/>
      <c r="BB8" s="44">
        <f>データ!U6</f>
        <v>71.72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1.1000000000000001</v>
      </c>
      <c r="Q10" s="44"/>
      <c r="R10" s="44"/>
      <c r="S10" s="44"/>
      <c r="T10" s="44"/>
      <c r="U10" s="44"/>
      <c r="V10" s="44"/>
      <c r="W10" s="44">
        <f>データ!Q6</f>
        <v>100</v>
      </c>
      <c r="X10" s="44"/>
      <c r="Y10" s="44"/>
      <c r="Z10" s="44"/>
      <c r="AA10" s="44"/>
      <c r="AB10" s="44"/>
      <c r="AC10" s="44"/>
      <c r="AD10" s="45">
        <f>データ!R6</f>
        <v>3190</v>
      </c>
      <c r="AE10" s="45"/>
      <c r="AF10" s="45"/>
      <c r="AG10" s="45"/>
      <c r="AH10" s="45"/>
      <c r="AI10" s="45"/>
      <c r="AJ10" s="45"/>
      <c r="AK10" s="2"/>
      <c r="AL10" s="45">
        <f>データ!V6</f>
        <v>710</v>
      </c>
      <c r="AM10" s="45"/>
      <c r="AN10" s="45"/>
      <c r="AO10" s="45"/>
      <c r="AP10" s="45"/>
      <c r="AQ10" s="45"/>
      <c r="AR10" s="45"/>
      <c r="AS10" s="45"/>
      <c r="AT10" s="44">
        <f>データ!W6</f>
        <v>0.83</v>
      </c>
      <c r="AU10" s="44"/>
      <c r="AV10" s="44"/>
      <c r="AW10" s="44"/>
      <c r="AX10" s="44"/>
      <c r="AY10" s="44"/>
      <c r="AZ10" s="44"/>
      <c r="BA10" s="44"/>
      <c r="BB10" s="44">
        <f>データ!X6</f>
        <v>855.42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120</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【386.06】</v>
      </c>
      <c r="I86" s="12" t="str">
        <f>データ!CA6</f>
        <v>【51.14】</v>
      </c>
      <c r="J86" s="12" t="str">
        <f>データ!CL6</f>
        <v>【329.31】</v>
      </c>
      <c r="K86" s="12" t="str">
        <f>データ!CW6</f>
        <v>【54.37】</v>
      </c>
      <c r="L86" s="12" t="str">
        <f>データ!DH6</f>
        <v>【84.89】</v>
      </c>
      <c r="M86" s="12" t="s">
        <v>43</v>
      </c>
      <c r="N86" s="12" t="s">
        <v>43</v>
      </c>
      <c r="O86" s="12" t="str">
        <f>データ!EO6</f>
        <v>【-】</v>
      </c>
    </row>
  </sheetData>
  <sheetProtection algorithmName="SHA-512" hashValue="xLIB1BtLEMGGXCMvohnMTJ+rDPKdPXq7XanpB49uv0nL081GdJG+KSMuNh/HtxRrWEG2wgw7hqSqay1224A7jw==" saltValue="jlaT+kufBRsFzTQcvXMmu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2024</v>
      </c>
      <c r="C6" s="19">
        <f t="shared" ref="C6:X6" si="3">C7</f>
        <v>52043</v>
      </c>
      <c r="D6" s="19">
        <f t="shared" si="3"/>
        <v>47</v>
      </c>
      <c r="E6" s="19">
        <f t="shared" si="3"/>
        <v>18</v>
      </c>
      <c r="F6" s="19">
        <f t="shared" si="3"/>
        <v>0</v>
      </c>
      <c r="G6" s="19">
        <f t="shared" si="3"/>
        <v>0</v>
      </c>
      <c r="H6" s="19" t="str">
        <f t="shared" si="3"/>
        <v>秋田県　大館市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1.1000000000000001</v>
      </c>
      <c r="Q6" s="20">
        <f t="shared" si="3"/>
        <v>100</v>
      </c>
      <c r="R6" s="20">
        <f t="shared" si="3"/>
        <v>3190</v>
      </c>
      <c r="S6" s="20">
        <f t="shared" si="3"/>
        <v>65492</v>
      </c>
      <c r="T6" s="20">
        <f t="shared" si="3"/>
        <v>913.22</v>
      </c>
      <c r="U6" s="20">
        <f t="shared" si="3"/>
        <v>71.72</v>
      </c>
      <c r="V6" s="20">
        <f t="shared" si="3"/>
        <v>710</v>
      </c>
      <c r="W6" s="20">
        <f t="shared" si="3"/>
        <v>0.83</v>
      </c>
      <c r="X6" s="20">
        <f t="shared" si="3"/>
        <v>855.42</v>
      </c>
      <c r="Y6" s="21">
        <f>IF(Y7="",NA(),Y7)</f>
        <v>101.52</v>
      </c>
      <c r="Z6" s="21">
        <f t="shared" ref="Z6:AH6" si="4">IF(Z7="",NA(),Z7)</f>
        <v>99.16</v>
      </c>
      <c r="AA6" s="21">
        <f t="shared" si="4"/>
        <v>98.68</v>
      </c>
      <c r="AB6" s="21">
        <f t="shared" si="4"/>
        <v>95.81</v>
      </c>
      <c r="AC6" s="21">
        <f t="shared" si="4"/>
        <v>96.55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320.86</v>
      </c>
      <c r="BG6" s="21">
        <f t="shared" ref="BG6:BO6" si="7">IF(BG7="",NA(),BG7)</f>
        <v>312.95999999999998</v>
      </c>
      <c r="BH6" s="21">
        <f t="shared" si="7"/>
        <v>309.62</v>
      </c>
      <c r="BI6" s="21">
        <f t="shared" si="7"/>
        <v>313.44</v>
      </c>
      <c r="BJ6" s="21">
        <f t="shared" si="7"/>
        <v>329.77</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57.16</v>
      </c>
      <c r="BR6" s="21">
        <f t="shared" ref="BR6:BZ6" si="8">IF(BR7="",NA(),BR7)</f>
        <v>54.68</v>
      </c>
      <c r="BS6" s="21">
        <f t="shared" si="8"/>
        <v>49.9</v>
      </c>
      <c r="BT6" s="21">
        <f t="shared" si="8"/>
        <v>46.13</v>
      </c>
      <c r="BU6" s="21">
        <f t="shared" si="8"/>
        <v>47.01</v>
      </c>
      <c r="BV6" s="21">
        <f t="shared" si="8"/>
        <v>60.59</v>
      </c>
      <c r="BW6" s="21">
        <f t="shared" si="8"/>
        <v>60</v>
      </c>
      <c r="BX6" s="21">
        <f t="shared" si="8"/>
        <v>59.01</v>
      </c>
      <c r="BY6" s="21">
        <f t="shared" si="8"/>
        <v>56.06</v>
      </c>
      <c r="BZ6" s="21">
        <f t="shared" si="8"/>
        <v>53.25</v>
      </c>
      <c r="CA6" s="20" t="str">
        <f>IF(CA7="","",IF(CA7="-","【-】","【"&amp;SUBSTITUTE(TEXT(CA7,"#,##0.00"),"-","△")&amp;"】"))</f>
        <v>【51.14】</v>
      </c>
      <c r="CB6" s="21">
        <f>IF(CB7="",NA(),CB7)</f>
        <v>299.22000000000003</v>
      </c>
      <c r="CC6" s="21">
        <f t="shared" ref="CC6:CK6" si="9">IF(CC7="",NA(),CC7)</f>
        <v>318.07</v>
      </c>
      <c r="CD6" s="21">
        <f t="shared" si="9"/>
        <v>346.51</v>
      </c>
      <c r="CE6" s="21">
        <f t="shared" si="9"/>
        <v>374.17</v>
      </c>
      <c r="CF6" s="21">
        <f t="shared" si="9"/>
        <v>360.63</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36.97</v>
      </c>
      <c r="CN6" s="21">
        <f t="shared" ref="CN6:CV6" si="10">IF(CN7="",NA(),CN7)</f>
        <v>35.26</v>
      </c>
      <c r="CO6" s="21">
        <f t="shared" si="10"/>
        <v>33.97</v>
      </c>
      <c r="CP6" s="21">
        <f t="shared" si="10"/>
        <v>32.549999999999997</v>
      </c>
      <c r="CQ6" s="21">
        <f t="shared" si="10"/>
        <v>31.48</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2024</v>
      </c>
      <c r="C7" s="23">
        <v>52043</v>
      </c>
      <c r="D7" s="23">
        <v>47</v>
      </c>
      <c r="E7" s="23">
        <v>18</v>
      </c>
      <c r="F7" s="23">
        <v>0</v>
      </c>
      <c r="G7" s="23">
        <v>0</v>
      </c>
      <c r="H7" s="23" t="s">
        <v>98</v>
      </c>
      <c r="I7" s="23" t="s">
        <v>99</v>
      </c>
      <c r="J7" s="23" t="s">
        <v>100</v>
      </c>
      <c r="K7" s="23" t="s">
        <v>101</v>
      </c>
      <c r="L7" s="23" t="s">
        <v>102</v>
      </c>
      <c r="M7" s="23" t="s">
        <v>103</v>
      </c>
      <c r="N7" s="24" t="s">
        <v>104</v>
      </c>
      <c r="O7" s="24" t="s">
        <v>105</v>
      </c>
      <c r="P7" s="24">
        <v>1.1000000000000001</v>
      </c>
      <c r="Q7" s="24">
        <v>100</v>
      </c>
      <c r="R7" s="24">
        <v>3190</v>
      </c>
      <c r="S7" s="24">
        <v>65492</v>
      </c>
      <c r="T7" s="24">
        <v>913.22</v>
      </c>
      <c r="U7" s="24">
        <v>71.72</v>
      </c>
      <c r="V7" s="24">
        <v>710</v>
      </c>
      <c r="W7" s="24">
        <v>0.83</v>
      </c>
      <c r="X7" s="24">
        <v>855.42</v>
      </c>
      <c r="Y7" s="24">
        <v>101.52</v>
      </c>
      <c r="Z7" s="24">
        <v>99.16</v>
      </c>
      <c r="AA7" s="24">
        <v>98.68</v>
      </c>
      <c r="AB7" s="24">
        <v>95.81</v>
      </c>
      <c r="AC7" s="24">
        <v>96.55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320.86</v>
      </c>
      <c r="BG7" s="24">
        <v>312.95999999999998</v>
      </c>
      <c r="BH7" s="24">
        <v>309.62</v>
      </c>
      <c r="BI7" s="24">
        <v>313.44</v>
      </c>
      <c r="BJ7" s="24">
        <v>329.77</v>
      </c>
      <c r="BK7" s="24">
        <v>294.27</v>
      </c>
      <c r="BL7" s="24">
        <v>294.08999999999997</v>
      </c>
      <c r="BM7" s="24">
        <v>294.08999999999997</v>
      </c>
      <c r="BN7" s="24">
        <v>338.47</v>
      </c>
      <c r="BO7" s="24">
        <v>368.83</v>
      </c>
      <c r="BP7" s="24">
        <v>386.06</v>
      </c>
      <c r="BQ7" s="24">
        <v>57.16</v>
      </c>
      <c r="BR7" s="24">
        <v>54.68</v>
      </c>
      <c r="BS7" s="24">
        <v>49.9</v>
      </c>
      <c r="BT7" s="24">
        <v>46.13</v>
      </c>
      <c r="BU7" s="24">
        <v>47.01</v>
      </c>
      <c r="BV7" s="24">
        <v>60.59</v>
      </c>
      <c r="BW7" s="24">
        <v>60</v>
      </c>
      <c r="BX7" s="24">
        <v>59.01</v>
      </c>
      <c r="BY7" s="24">
        <v>56.06</v>
      </c>
      <c r="BZ7" s="24">
        <v>53.25</v>
      </c>
      <c r="CA7" s="24">
        <v>51.14</v>
      </c>
      <c r="CB7" s="24">
        <v>299.22000000000003</v>
      </c>
      <c r="CC7" s="24">
        <v>318.07</v>
      </c>
      <c r="CD7" s="24">
        <v>346.51</v>
      </c>
      <c r="CE7" s="24">
        <v>374.17</v>
      </c>
      <c r="CF7" s="24">
        <v>360.63</v>
      </c>
      <c r="CG7" s="24">
        <v>280.23</v>
      </c>
      <c r="CH7" s="24">
        <v>282.70999999999998</v>
      </c>
      <c r="CI7" s="24">
        <v>291.82</v>
      </c>
      <c r="CJ7" s="24">
        <v>304.36</v>
      </c>
      <c r="CK7" s="24">
        <v>325.45</v>
      </c>
      <c r="CL7" s="24">
        <v>329.31</v>
      </c>
      <c r="CM7" s="24">
        <v>36.97</v>
      </c>
      <c r="CN7" s="24">
        <v>35.26</v>
      </c>
      <c r="CO7" s="24">
        <v>33.97</v>
      </c>
      <c r="CP7" s="24">
        <v>32.549999999999997</v>
      </c>
      <c r="CQ7" s="24">
        <v>31.48</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CL8213</cp:lastModifiedBy>
  <cp:lastPrinted>2026-01-26T07:34:36Z</cp:lastPrinted>
  <dcterms:created xsi:type="dcterms:W3CDTF">2025-12-22T09:30:08Z</dcterms:created>
  <dcterms:modified xsi:type="dcterms:W3CDTF">2026-01-26T07:34:39Z</dcterms:modified>
  <cp:category/>
</cp:coreProperties>
</file>