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生活排水係　2\65 経営比較分析表\R4.01.17 R2「経営比較分析表」の分析等について\【経営比較分析表】2020_052043_47_1718\"/>
    </mc:Choice>
  </mc:AlternateContent>
  <workbookProtection workbookAlgorithmName="SHA-512" workbookHashValue="I5V20q3XR+njT/M01ozqlYOSNaaaDkRIqa+zWI6I7nOHdYi3zJq+GoVh7yeP4Vse2Qe06COkpyF9Exr5ojPTJw==" workbookSaltValue="RbE4/S6Pd8TgLgnAetOl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<sst xmlns="http://schemas.openxmlformats.org/spreadsheetml/2006/main" count="247" uniqueCount="120">
  <si>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</si>
  <si>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</si>
  <si>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</si>
  <si>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</si>
  <si>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</si>
  <si>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</si>
  <si>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</si>
  <si>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</si>
  <si>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</si>
  <si>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</si>
  <si>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</si>
  <si>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</si>
  <si>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</si>
  <si>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</si>
  <si>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</si>
  <si>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</si>
  <si>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</si>
  <si>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</si>
  <si>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</si>
  <si>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</si>
  <si>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</si>
  <si>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</si>
  <si>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</si>
  <si>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</si>
  <si>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</si>
  <si>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</si>
  <si>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</si>
  <si>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</si>
  <si>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</si>
  <si>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</si>
  <si>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</si>
  <si>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</si>
  <si>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</si>
  <si>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</si>
  <si>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</si>
  <si>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</si>
  <si>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</si>
  <si>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</si>
  <si>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</si>
  <si>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</si>
  <si>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</si>
  <si>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</si>
  <si>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</si>
  <si>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</si>
  <si>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</si>
  <si>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</si>
  <si>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</si>
  <si>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</si>
  <si>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</si>
  <si>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</si>
  <si>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</si>
  <si>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</si>
  <si>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</si>
  <si>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</si>
  <si>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</si>
  <si>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</si>
  <si>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</si>
  <si>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</si>
  <si>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</si>
  <si>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</si>
  <si>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</si>
  <si>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</si>
  <si>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</si>
  <si>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</si>
  <si>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</si>
  <si>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</si>
  <si>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</si>
  <si>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</si>
  <si>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</si>
  <si>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</si>
  <si>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</si>
  <si>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</si>
  <si>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</si>
  <si>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</si>
  <si>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</si>
  <si>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</si>
  <si>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</si>
  <si>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</si>
  <si>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</si>
  <si>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</si>
  <si>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</si>
  <si>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</si>
  <si>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</si>
  <si>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</si>
  <si>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</si>
  <si>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</si>
  <si>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</si>
  <si>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</si>
  <si>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</si>
  <si>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</si>
  <si>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</si>
  <si>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</si>
  <si>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</si>
  <si>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</si>
  <si>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</si>
  <si>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</si>
  <si>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</si>
  <si>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</si>
  <si>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</si>
  <si>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</si>
  <si>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</si>
  <si>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</si>
  <si>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</si>
  <si>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</si>
  <si>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</si>
  <si>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</si>
  <si>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</si>
  <si>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</si>
  <si>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</si>
  <si>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</si>
  <si>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</si>
  <si>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</si>
  <si>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</si>
  <si>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</si>
  <si>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</si>
  <si>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</si>
  <si>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</si>
  <si>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市町村設置型浄化槽については、平成21年度で新規設置を終了しており、現存する施設の維持管理が事業の主な内容となっている。人口減少による収益減もあるが、空家になったことで維持基数の減により収益的収支比率は現状維持となっている。
　企業債残高対事業規模比率については、人口減少による使用料金の減少から類似団体平均値より高い数値となっている。
　新規加入が無く人口減少により料金収入の上乗せが難しく経費回収率については現状維持の状態となっている。
　設置している浄化槽の容量（大きさ）に対し、1世帯当たりの居住者数の減少（5人槽でも1～2人など）により、汚泥処理原価が増加傾向となっている。また、施設利用率についても、人口減少により低下している。
　水洗化率について、限りなく100％に近づいてきている。
　人口減少などで使用料収入だけでは賄いきれない状況にあることから、一般会計の繰出金を繰入れているが、一般財源の使用用途の公平性を保つよう汚水に係る分に留めている。
　使用料の滞納対策強化及び経常経費の徹底した削減に努め、効率的な資金管理を図る。
</t>
    <phoneticPr fontId="4"/>
  </si>
  <si>
    <t>　浄化槽本体の経年劣化による破損等については、維持管理業者からの報告を受け修繕で対応している。</t>
    <phoneticPr fontId="4"/>
  </si>
  <si>
    <t>　浄化槽の使用料の滞納対策強化および経常経費の徹底した削減に努め、効率的な資金管理を図る。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</si>
</sst>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8A-43BF-90D1-48CCD2E926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8A-43BF-90D1-48CCD2E926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42.37</c:v>
                </c:pt>
                <c:pt idx="1">
                  <c:v>41.74</c:v>
                </c:pt>
                <c:pt idx="2">
                  <c:v>40.51</c:v>
                </c:pt>
                <c:pt idx="3">
                  <c:v>37.950000000000003</c:v>
                </c:pt>
                <c:pt idx="4">
                  <c:v>36.97</c:v>
                </c:pt>
              </c:numCache>
            </c:numRef>
          </c:val>
          <c:extLst>
            <c:ext xmlns:c16="http://schemas.microsoft.com/office/drawing/2014/chart" uri="{C3380CC4-5D6E-409C-BE32-E72D297353CC}">
              <c16:uniqueId val="{00000000-8116-400D-B73D-8147C5B314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8116-400D-B73D-8147C5B314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99.81</c:v>
                </c:pt>
                <c:pt idx="1">
                  <c:v>99.8</c:v>
                </c:pt>
                <c:pt idx="2">
                  <c:v>99.79</c:v>
                </c:pt>
                <c:pt idx="3">
                  <c:v>99.89</c:v>
                </c:pt>
                <c:pt idx="4">
                  <c:v>100</c:v>
                </c:pt>
              </c:numCache>
            </c:numRef>
          </c:val>
          <c:extLst>
            <c:ext xmlns:c16="http://schemas.microsoft.com/office/drawing/2014/chart" uri="{C3380CC4-5D6E-409C-BE32-E72D297353CC}">
              <c16:uniqueId val="{00000000-A2AE-46E0-97B3-8C7D5FD0B5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A2AE-46E0-97B3-8C7D5FD0B5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90.52</c:v>
                </c:pt>
                <c:pt idx="1">
                  <c:v>100</c:v>
                </c:pt>
                <c:pt idx="2">
                  <c:v>99.73</c:v>
                </c:pt>
                <c:pt idx="3">
                  <c:v>100.78</c:v>
                </c:pt>
                <c:pt idx="4">
                  <c:v>101.52</c:v>
                </c:pt>
              </c:numCache>
            </c:numRef>
          </c:val>
          <c:extLst>
            <c:ext xmlns:c16="http://schemas.microsoft.com/office/drawing/2014/chart" uri="{C3380CC4-5D6E-409C-BE32-E72D297353CC}">
              <c16:uniqueId val="{00000000-E124-4424-BB3A-AD409AA329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4-4424-BB3A-AD409AA329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07-4895-AFE2-FA611F0F18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07-4895-AFE2-FA611F0F18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80-4A0F-AE94-1DF274899D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0-4A0F-AE94-1DF274899D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07-4EBE-B8FD-2443C0AC54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07-4EBE-B8FD-2443C0AC54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9-487A-AA44-A89D47E62D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9-487A-AA44-A89D47E62D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334.6</c:v>
                </c:pt>
                <c:pt idx="1">
                  <c:v>329.17</c:v>
                </c:pt>
                <c:pt idx="2">
                  <c:v>329.51</c:v>
                </c:pt>
                <c:pt idx="3">
                  <c:v>325.82</c:v>
                </c:pt>
                <c:pt idx="4">
                  <c:v>320.86</c:v>
                </c:pt>
              </c:numCache>
            </c:numRef>
          </c:val>
          <c:extLst>
            <c:ext xmlns:c16="http://schemas.microsoft.com/office/drawing/2014/chart" uri="{C3380CC4-5D6E-409C-BE32-E72D297353CC}">
              <c16:uniqueId val="{00000000-FB1C-41EC-BC99-19991BB8AB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FB1C-41EC-BC99-19991BB8AB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49.9</c:v>
                </c:pt>
                <c:pt idx="1">
                  <c:v>58.89</c:v>
                </c:pt>
                <c:pt idx="2">
                  <c:v>59.71</c:v>
                </c:pt>
                <c:pt idx="3">
                  <c:v>58.29</c:v>
                </c:pt>
                <c:pt idx="4">
                  <c:v>57.16</c:v>
                </c:pt>
              </c:numCache>
            </c:numRef>
          </c:val>
          <c:extLst>
            <c:ext xmlns:c16="http://schemas.microsoft.com/office/drawing/2014/chart" uri="{C3380CC4-5D6E-409C-BE32-E72D297353CC}">
              <c16:uniqueId val="{00000000-0FA4-4FCA-AD6E-87006E84C2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0FA4-4FCA-AD6E-87006E84C2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329.25</c:v>
                </c:pt>
                <c:pt idx="1">
                  <c:v>280.2</c:v>
                </c:pt>
                <c:pt idx="2">
                  <c:v>276.02</c:v>
                </c:pt>
                <c:pt idx="3">
                  <c:v>292.64</c:v>
                </c:pt>
                <c:pt idx="4">
                  <c:v>299.22000000000003</c:v>
                </c:pt>
              </c:numCache>
            </c:numRef>
          </c:val>
          <c:extLst>
            <c:ext xmlns:c16="http://schemas.microsoft.com/office/drawing/2014/chart" uri="{C3380CC4-5D6E-409C-BE32-E72D297353CC}">
              <c16:uniqueId val="{00000000-DC4A-4A19-8438-0DE9DFAC28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DC4A-4A19-8438-0DE9DFAC28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大館市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70423</v>
      </c>
      <c r="AM8" s="69"/>
      <c r="AN8" s="69"/>
      <c r="AO8" s="69"/>
      <c r="AP8" s="69"/>
      <c r="AQ8" s="69"/>
      <c r="AR8" s="69"/>
      <c r="AS8" s="69"/>
      <c r="AT8" s="68">
        <f>データ!T6</f>
        <v>913.22</v>
      </c>
      <c r="AU8" s="68"/>
      <c r="AV8" s="68"/>
      <c r="AW8" s="68"/>
      <c r="AX8" s="68"/>
      <c r="AY8" s="68"/>
      <c r="AZ8" s="68"/>
      <c r="BA8" s="68"/>
      <c r="BB8" s="68">
        <f>データ!U6</f>
        <v>77.12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1.24</v>
      </c>
      <c r="Q10" s="68"/>
      <c r="R10" s="68"/>
      <c r="S10" s="68"/>
      <c r="T10" s="68"/>
      <c r="U10" s="68"/>
      <c r="V10" s="68"/>
      <c r="W10" s="68">
        <f>データ!Q6</f>
        <v>100</v>
      </c>
      <c r="X10" s="68"/>
      <c r="Y10" s="68"/>
      <c r="Z10" s="68"/>
      <c r="AA10" s="68"/>
      <c r="AB10" s="68"/>
      <c r="AC10" s="68"/>
      <c r="AD10" s="69">
        <f>データ!R6</f>
        <v>3190</v>
      </c>
      <c r="AE10" s="69"/>
      <c r="AF10" s="69"/>
      <c r="AG10" s="69"/>
      <c r="AH10" s="69"/>
      <c r="AI10" s="69"/>
      <c r="AJ10" s="69"/>
      <c r="AK10" s="2"/>
      <c r="AL10" s="69">
        <f>データ!V6</f>
        <v>868</v>
      </c>
      <c r="AM10" s="69"/>
      <c r="AN10" s="69"/>
      <c r="AO10" s="69"/>
      <c r="AP10" s="69"/>
      <c r="AQ10" s="69"/>
      <c r="AR10" s="69"/>
      <c r="AS10" s="69"/>
      <c r="AT10" s="68">
        <f>データ!W6</f>
        <v>0.83</v>
      </c>
      <c r="AU10" s="68"/>
      <c r="AV10" s="68"/>
      <c r="AW10" s="68"/>
      <c r="AX10" s="68"/>
      <c r="AY10" s="68"/>
      <c r="AZ10" s="68"/>
      <c r="BA10" s="68"/>
      <c r="BB10" s="68">
        <f>データ!X6</f>
        <v>1045.78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1gdxs/UX2ONKdTMNVl8MtCHgiK+LjFiQkaeLzIhsFY1HNaUoW7mJEenNVPEW6MI99WJqdmh/ppFTadJtQDJpxg==" saltValue="J69ANEGCPSdlEinCpor0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52043</v>
      </c>
      <c r="D6" s="33">
        <f t="shared" si="3"/>
        <v>47</v>
      </c>
      <c r="E6" s="33">
        <f t="shared" si="3"/>
        <v>18</v>
      </c>
      <c r="F6" s="33">
        <f t="shared" si="3"/>
        <v>0</v>
      </c>
      <c r="G6" s="33">
        <f t="shared" si="3"/>
        <v>0</v>
      </c>
      <c r="H6" s="33" t="str">
        <f t="shared" si="3"/>
        <v>秋田県　大館市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1.24</v>
      </c>
      <c r="Q6" s="34">
        <f t="shared" si="3"/>
        <v>100</v>
      </c>
      <c r="R6" s="34">
        <f t="shared" si="3"/>
        <v>3190</v>
      </c>
      <c r="S6" s="34">
        <f t="shared" si="3"/>
        <v>70423</v>
      </c>
      <c r="T6" s="34">
        <f t="shared" si="3"/>
        <v>913.22</v>
      </c>
      <c r="U6" s="34">
        <f t="shared" si="3"/>
        <v>77.12</v>
      </c>
      <c r="V6" s="34">
        <f t="shared" si="3"/>
        <v>868</v>
      </c>
      <c r="W6" s="34">
        <f t="shared" si="3"/>
        <v>0.83</v>
      </c>
      <c r="X6" s="34">
        <f t="shared" si="3"/>
        <v>1045.78</v>
      </c>
      <c r="Y6" s="35">
        <f>IF(Y7="",NA(),Y7)</f>
        <v>90.52</v>
      </c>
      <c r="Z6" s="35">
        <f t="shared" ref="Z6:AH6" si="4">IF(Z7="",NA(),Z7)</f>
        <v>100</v>
      </c>
      <c r="AA6" s="35">
        <f t="shared" si="4"/>
        <v>99.73</v>
      </c>
      <c r="AB6" s="35">
        <f t="shared" si="4"/>
        <v>100.78</v>
      </c>
      <c r="AC6" s="35">
        <f t="shared" si="4"/>
        <v>101.52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334.6</v>
      </c>
      <c r="BG6" s="35">
        <f t="shared" ref="BG6:BO6" si="7">IF(BG7="",NA(),BG7)</f>
        <v>329.17</v>
      </c>
      <c r="BH6" s="35">
        <f t="shared" si="7"/>
        <v>329.51</v>
      </c>
      <c r="BI6" s="35">
        <f t="shared" si="7"/>
        <v>325.82</v>
      </c>
      <c r="BJ6" s="35">
        <f t="shared" si="7"/>
        <v>320.86</v>
      </c>
      <c r="BK6" s="35">
        <f t="shared" si="7"/>
        <v>248.44</v>
      </c>
      <c r="BL6" s="35">
        <f t="shared" si="7"/>
        <v>244.85</v>
      </c>
      <c r="BM6" s="35">
        <f t="shared" si="7"/>
        <v>296.89</v>
      </c>
      <c r="BN6" s="35">
        <f t="shared" si="7"/>
        <v>270.57</v>
      </c>
      <c r="BO6" s="35">
        <f t="shared" si="7"/>
        <v>294.27</v>
      </c>
      <c r="BP6" s="34" t="str">
        <f>IF(BP7="","",IF(BP7="-","【-】","【"&amp;SUBSTITUTE(TEXT(BP7,"#,##0.00"),"-","△")&amp;"】"))</f>
        <v>【314.13】</v>
      </c>
      <c r="BQ6" s="35">
        <f>IF(BQ7="",NA(),BQ7)</f>
        <v>49.9</v>
      </c>
      <c r="BR6" s="35">
        <f t="shared" ref="BR6:BZ6" si="8">IF(BR7="",NA(),BR7)</f>
        <v>58.89</v>
      </c>
      <c r="BS6" s="35">
        <f t="shared" si="8"/>
        <v>59.71</v>
      </c>
      <c r="BT6" s="35">
        <f t="shared" si="8"/>
        <v>58.29</v>
      </c>
      <c r="BU6" s="35">
        <f t="shared" si="8"/>
        <v>57.16</v>
      </c>
      <c r="BV6" s="35">
        <f t="shared" si="8"/>
        <v>66.73</v>
      </c>
      <c r="BW6" s="35">
        <f t="shared" si="8"/>
        <v>64.78</v>
      </c>
      <c r="BX6" s="35">
        <f t="shared" si="8"/>
        <v>63.06</v>
      </c>
      <c r="BY6" s="35">
        <f t="shared" si="8"/>
        <v>62.5</v>
      </c>
      <c r="BZ6" s="35">
        <f t="shared" si="8"/>
        <v>60.59</v>
      </c>
      <c r="CA6" s="34" t="str">
        <f>IF(CA7="","",IF(CA7="-","【-】","【"&amp;SUBSTITUTE(TEXT(CA7,"#,##0.00"),"-","△")&amp;"】"))</f>
        <v>【58.42】</v>
      </c>
      <c r="CB6" s="35">
        <f>IF(CB7="",NA(),CB7)</f>
        <v>329.25</v>
      </c>
      <c r="CC6" s="35">
        <f t="shared" ref="CC6:CK6" si="9">IF(CC7="",NA(),CC7)</f>
        <v>280.2</v>
      </c>
      <c r="CD6" s="35">
        <f t="shared" si="9"/>
        <v>276.02</v>
      </c>
      <c r="CE6" s="35">
        <f t="shared" si="9"/>
        <v>292.64</v>
      </c>
      <c r="CF6" s="35">
        <f t="shared" si="9"/>
        <v>299.22000000000003</v>
      </c>
      <c r="CG6" s="35">
        <f t="shared" si="9"/>
        <v>241.29</v>
      </c>
      <c r="CH6" s="35">
        <f t="shared" si="9"/>
        <v>250.21</v>
      </c>
      <c r="CI6" s="35">
        <f t="shared" si="9"/>
        <v>264.77</v>
      </c>
      <c r="CJ6" s="35">
        <f t="shared" si="9"/>
        <v>269.33</v>
      </c>
      <c r="CK6" s="35">
        <f t="shared" si="9"/>
        <v>280.23</v>
      </c>
      <c r="CL6" s="34" t="str">
        <f>IF(CL7="","",IF(CL7="-","【-】","【"&amp;SUBSTITUTE(TEXT(CL7,"#,##0.00"),"-","△")&amp;"】"))</f>
        <v>【282.28】</v>
      </c>
      <c r="CM6" s="35">
        <f>IF(CM7="",NA(),CM7)</f>
        <v>42.37</v>
      </c>
      <c r="CN6" s="35">
        <f t="shared" ref="CN6:CV6" si="10">IF(CN7="",NA(),CN7)</f>
        <v>41.74</v>
      </c>
      <c r="CO6" s="35">
        <f t="shared" si="10"/>
        <v>40.51</v>
      </c>
      <c r="CP6" s="35">
        <f t="shared" si="10"/>
        <v>37.950000000000003</v>
      </c>
      <c r="CQ6" s="35">
        <f t="shared" si="10"/>
        <v>36.97</v>
      </c>
      <c r="CR6" s="35">
        <f t="shared" si="10"/>
        <v>61.94</v>
      </c>
      <c r="CS6" s="35">
        <f t="shared" si="10"/>
        <v>61.79</v>
      </c>
      <c r="CT6" s="35">
        <f t="shared" si="10"/>
        <v>59.94</v>
      </c>
      <c r="CU6" s="35">
        <f t="shared" si="10"/>
        <v>59.64</v>
      </c>
      <c r="CV6" s="35">
        <f t="shared" si="10"/>
        <v>58.19</v>
      </c>
      <c r="CW6" s="34" t="str">
        <f>IF(CW7="","",IF(CW7="-","【-】","【"&amp;SUBSTITUTE(TEXT(CW7,"#,##0.00"),"-","△")&amp;"】"))</f>
        <v>【57.83】</v>
      </c>
      <c r="CX6" s="35">
        <f>IF(CX7="",NA(),CX7)</f>
        <v>99.81</v>
      </c>
      <c r="CY6" s="35">
        <f t="shared" ref="CY6:DG6" si="11">IF(CY7="",NA(),CY7)</f>
        <v>99.8</v>
      </c>
      <c r="CZ6" s="35">
        <f t="shared" si="11"/>
        <v>99.79</v>
      </c>
      <c r="DA6" s="35">
        <f t="shared" si="11"/>
        <v>99.89</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52043</v>
      </c>
      <c r="D7" s="37">
        <v>47</v>
      </c>
      <c r="E7" s="37">
        <v>18</v>
      </c>
      <c r="F7" s="37">
        <v>0</v>
      </c>
      <c r="G7" s="37">
        <v>0</v>
      </c>
      <c r="H7" s="37" t="s">
        <v>97</v>
      </c>
      <c r="I7" s="37" t="s">
        <v>98</v>
      </c>
      <c r="J7" s="37" t="s">
        <v>99</v>
      </c>
      <c r="K7" s="37" t="s">
        <v>100</v>
      </c>
      <c r="L7" s="37" t="s">
        <v>101</v>
      </c>
      <c r="M7" s="37" t="s">
        <v>102</v>
      </c>
      <c r="N7" s="38" t="s">
        <v>103</v>
      </c>
      <c r="O7" s="38" t="s">
        <v>104</v>
      </c>
      <c r="P7" s="38">
        <v>1.24</v>
      </c>
      <c r="Q7" s="38">
        <v>100</v>
      </c>
      <c r="R7" s="38">
        <v>3190</v>
      </c>
      <c r="S7" s="38">
        <v>70423</v>
      </c>
      <c r="T7" s="38">
        <v>913.22</v>
      </c>
      <c r="U7" s="38">
        <v>77.12</v>
      </c>
      <c r="V7" s="38">
        <v>868</v>
      </c>
      <c r="W7" s="38">
        <v>0.83</v>
      </c>
      <c r="X7" s="38">
        <v>1045.78</v>
      </c>
      <c r="Y7" s="38">
        <v>90.52</v>
      </c>
      <c r="Z7" s="38">
        <v>100</v>
      </c>
      <c r="AA7" s="38">
        <v>99.73</v>
      </c>
      <c r="AB7" s="38">
        <v>100.78</v>
      </c>
      <c r="AC7" s="38">
        <v>101.52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334.6</v>
      </c>
      <c r="BG7" s="38">
        <v>329.17</v>
      </c>
      <c r="BH7" s="38">
        <v>329.51</v>
      </c>
      <c r="BI7" s="38">
        <v>325.82</v>
      </c>
      <c r="BJ7" s="38">
        <v>320.86</v>
      </c>
      <c r="BK7" s="38">
        <v>248.44</v>
      </c>
      <c r="BL7" s="38">
        <v>244.85</v>
      </c>
      <c r="BM7" s="38">
        <v>296.89</v>
      </c>
      <c r="BN7" s="38">
        <v>270.57</v>
      </c>
      <c r="BO7" s="38">
        <v>294.27</v>
      </c>
      <c r="BP7" s="38">
        <v>314.13</v>
      </c>
      <c r="BQ7" s="38">
        <v>49.9</v>
      </c>
      <c r="BR7" s="38">
        <v>58.89</v>
      </c>
      <c r="BS7" s="38">
        <v>59.71</v>
      </c>
      <c r="BT7" s="38">
        <v>58.29</v>
      </c>
      <c r="BU7" s="38">
        <v>57.16</v>
      </c>
      <c r="BV7" s="38">
        <v>66.73</v>
      </c>
      <c r="BW7" s="38">
        <v>64.78</v>
      </c>
      <c r="BX7" s="38">
        <v>63.06</v>
      </c>
      <c r="BY7" s="38">
        <v>62.5</v>
      </c>
      <c r="BZ7" s="38">
        <v>60.59</v>
      </c>
      <c r="CA7" s="38">
        <v>58.42</v>
      </c>
      <c r="CB7" s="38">
        <v>329.25</v>
      </c>
      <c r="CC7" s="38">
        <v>280.2</v>
      </c>
      <c r="CD7" s="38">
        <v>276.02</v>
      </c>
      <c r="CE7" s="38">
        <v>292.64</v>
      </c>
      <c r="CF7" s="38">
        <v>299.22000000000003</v>
      </c>
      <c r="CG7" s="38">
        <v>241.29</v>
      </c>
      <c r="CH7" s="38">
        <v>250.21</v>
      </c>
      <c r="CI7" s="38">
        <v>264.77</v>
      </c>
      <c r="CJ7" s="38">
        <v>269.33</v>
      </c>
      <c r="CK7" s="38">
        <v>280.23</v>
      </c>
      <c r="CL7" s="38">
        <v>282.27999999999997</v>
      </c>
      <c r="CM7" s="38">
        <v>42.37</v>
      </c>
      <c r="CN7" s="38">
        <v>41.74</v>
      </c>
      <c r="CO7" s="38">
        <v>40.51</v>
      </c>
      <c r="CP7" s="38">
        <v>37.950000000000003</v>
      </c>
      <c r="CQ7" s="38">
        <v>36.97</v>
      </c>
      <c r="CR7" s="38">
        <v>61.94</v>
      </c>
      <c r="CS7" s="38">
        <v>61.79</v>
      </c>
      <c r="CT7" s="38">
        <v>59.94</v>
      </c>
      <c r="CU7" s="38">
        <v>59.64</v>
      </c>
      <c r="CV7" s="38">
        <v>58.19</v>
      </c>
      <c r="CW7" s="38">
        <v>57.83</v>
      </c>
      <c r="CX7" s="38">
        <v>99.81</v>
      </c>
      <c r="CY7" s="38">
        <v>99.8</v>
      </c>
      <c r="CZ7" s="38">
        <v>99.79</v>
      </c>
      <c r="DA7" s="38">
        <v>99.89</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CL6139</cp:lastModifiedBy>
  <dcterms:created xsi:type="dcterms:W3CDTF">2021-12-03T08:09:08Z</dcterms:created>
  <dcterms:modified xsi:type="dcterms:W3CDTF">2022-01-07T07:13:59Z</dcterms:modified>
  <cp:category/>
</cp:coreProperties>
</file>