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>
    <mc:Choice Requires="x15">
      <x15ac:absPath xmlns:x15ac="http://schemas.microsoft.com/office/spreadsheetml/2010/11/ac" url="\\LODTVSFIL01\Userdata$\ok4424\Desktop\GX\"/>
    </mc:Choice>
  </mc:AlternateContent>
  <xr:revisionPtr revIDLastSave="0" documentId="13_ncr:1_{4B52610A-0D91-4641-9054-5E944255E66C}" xr6:coauthVersionLast="36" xr6:coauthVersionMax="36" xr10:uidLastSave="{00000000-0000-0000-0000-000000000000}"/>
  <bookViews>
    <workbookView xWindow="0" yWindow="0" windowWidth="12885" windowHeight="7740" activeTab="1" xr2:uid="{00000000-000D-0000-FFFF-FFFF00000000}"/>
  </bookViews>
  <sheets>
    <sheet name="記入例（液体燃料種）" sheetId="8" r:id="rId1"/>
    <sheet name="液体燃料種をt-CO2に換算" sheetId="5" r:id="rId2"/>
  </sheets>
  <definedNames>
    <definedName name="_xlnm.Print_Area" localSheetId="1">'液体燃料種をt-CO2に換算'!$A$1:$M$27</definedName>
    <definedName name="_xlnm.Print_Area" localSheetId="0">'記入例（液体燃料種）'!$A$1:$O$27</definedName>
    <definedName name="燃料種別排出係数" localSheetId="0">'記入例（液体燃料種）'!$S$2:$S$6</definedName>
    <definedName name="燃料種別排出係数">'液体燃料種をt-CO2に換算'!$Q$2:$Q$6</definedName>
    <definedName name="燃料種別発熱量" localSheetId="0">'記入例（液体燃料種）'!$R$2:$R$6</definedName>
    <definedName name="燃料種別発熱量">'液体燃料種をt-CO2に換算'!$P$2:$P$6</definedName>
  </definedName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8" l="1"/>
  <c r="E23" i="8"/>
  <c r="G22" i="8"/>
  <c r="E22" i="8"/>
  <c r="M17" i="8"/>
  <c r="M16" i="8"/>
  <c r="M11" i="8"/>
  <c r="M10" i="8"/>
  <c r="I5" i="8"/>
  <c r="G5" i="8"/>
  <c r="F5" i="8"/>
  <c r="J5" i="8" s="1"/>
  <c r="E5" i="5"/>
  <c r="D5" i="5"/>
  <c r="E23" i="5"/>
  <c r="C23" i="5"/>
  <c r="E22" i="5"/>
  <c r="C22" i="5"/>
  <c r="K17" i="5"/>
  <c r="K16" i="5"/>
  <c r="K11" i="5"/>
  <c r="K10" i="5"/>
  <c r="G5" i="5"/>
  <c r="N16" i="8" l="1"/>
  <c r="H22" i="8" s="1"/>
  <c r="N10" i="8"/>
  <c r="F22" i="8" s="1"/>
  <c r="N11" i="8"/>
  <c r="F23" i="8" s="1"/>
  <c r="N17" i="8"/>
  <c r="H23" i="8" s="1"/>
  <c r="H5" i="5"/>
  <c r="L16" i="5" s="1"/>
  <c r="F22" i="5" s="1"/>
  <c r="I22" i="8" l="1"/>
  <c r="K22" i="8" s="1"/>
  <c r="I23" i="8"/>
  <c r="K23" i="8" s="1"/>
  <c r="L11" i="5"/>
  <c r="D23" i="5" s="1"/>
  <c r="L17" i="5"/>
  <c r="F23" i="5" s="1"/>
  <c r="L10" i="5"/>
  <c r="D22" i="5" s="1"/>
  <c r="G22" i="5" s="1"/>
  <c r="I22" i="5" s="1"/>
  <c r="G23" i="5" l="1"/>
  <c r="I23" i="5" s="1"/>
</calcChain>
</file>

<file path=xl/sharedStrings.xml><?xml version="1.0" encoding="utf-8"?>
<sst xmlns="http://schemas.openxmlformats.org/spreadsheetml/2006/main" count="125" uniqueCount="55">
  <si>
    <t>製造年</t>
    <rPh sb="0" eb="2">
      <t>セイゾウ</t>
    </rPh>
    <rPh sb="2" eb="3">
      <t>ネン</t>
    </rPh>
    <phoneticPr fontId="2"/>
  </si>
  <si>
    <t>備考</t>
    <rPh sb="0" eb="2">
      <t>ビコウ</t>
    </rPh>
    <phoneticPr fontId="2"/>
  </si>
  <si>
    <t>年間CO2排出量
（ｔ-CO2）</t>
    <rPh sb="0" eb="2">
      <t>ネンカン</t>
    </rPh>
    <rPh sb="5" eb="7">
      <t>ハイシュツ</t>
    </rPh>
    <rPh sb="7" eb="8">
      <t>リョウ</t>
    </rPh>
    <phoneticPr fontId="2"/>
  </si>
  <si>
    <t>①</t>
    <phoneticPr fontId="2"/>
  </si>
  <si>
    <t>②</t>
    <phoneticPr fontId="2"/>
  </si>
  <si>
    <t>③</t>
    <phoneticPr fontId="2"/>
  </si>
  <si>
    <t>年間CO2排出量
見込（ｔ-CO2）</t>
    <rPh sb="0" eb="2">
      <t>ネンカン</t>
    </rPh>
    <rPh sb="5" eb="7">
      <t>ハイシュツ</t>
    </rPh>
    <rPh sb="7" eb="8">
      <t>リョウ</t>
    </rPh>
    <rPh sb="9" eb="11">
      <t>ミコミ</t>
    </rPh>
    <phoneticPr fontId="2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</si>
  <si>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2"/>
  </si>
  <si>
    <t>省エネルギー効果</t>
    <phoneticPr fontId="2"/>
  </si>
  <si>
    <t>設備名称・型式</t>
    <rPh sb="0" eb="2">
      <t>セツビ</t>
    </rPh>
    <rPh sb="2" eb="4">
      <t>メイショウ</t>
    </rPh>
    <rPh sb="5" eb="7">
      <t>カタシキ</t>
    </rPh>
    <phoneticPr fontId="2"/>
  </si>
  <si>
    <t>※メーカー又は納入業者が独自に算定根拠資料を作成した場合は、当該資料に代わり省エネルギー効果比較証明書（様式第４号）に添付すること</t>
    <rPh sb="5" eb="6">
      <t>マタ</t>
    </rPh>
    <rPh sb="7" eb="9">
      <t>ノウニュウ</t>
    </rPh>
    <rPh sb="9" eb="11">
      <t>ギョウシャ</t>
    </rPh>
    <rPh sb="12" eb="14">
      <t>ドクジ</t>
    </rPh>
    <rPh sb="15" eb="17">
      <t>サンテイ</t>
    </rPh>
    <rPh sb="17" eb="19">
      <t>コンキョ</t>
    </rPh>
    <rPh sb="19" eb="21">
      <t>シリョウ</t>
    </rPh>
    <rPh sb="22" eb="24">
      <t>サクセイ</t>
    </rPh>
    <rPh sb="26" eb="28">
      <t>バアイ</t>
    </rPh>
    <rPh sb="30" eb="32">
      <t>トウガイ</t>
    </rPh>
    <rPh sb="32" eb="34">
      <t>シリョウ</t>
    </rPh>
    <rPh sb="35" eb="36">
      <t>カ</t>
    </rPh>
    <rPh sb="38" eb="39">
      <t>ショウ</t>
    </rPh>
    <rPh sb="44" eb="46">
      <t>コウカ</t>
    </rPh>
    <rPh sb="46" eb="51">
      <t>ヒカクショウメイショ</t>
    </rPh>
    <rPh sb="52" eb="54">
      <t>ヨウシキ</t>
    </rPh>
    <rPh sb="54" eb="55">
      <t>ダイ</t>
    </rPh>
    <rPh sb="56" eb="57">
      <t>ゴウ</t>
    </rPh>
    <rPh sb="59" eb="61">
      <t>テンプ</t>
    </rPh>
    <phoneticPr fontId="2"/>
  </si>
  <si>
    <t>④</t>
    <phoneticPr fontId="2"/>
  </si>
  <si>
    <t>（補足）</t>
    <rPh sb="1" eb="3">
      <t>ホソク</t>
    </rPh>
    <phoneticPr fontId="2"/>
  </si>
  <si>
    <t>台数</t>
    <rPh sb="0" eb="2">
      <t>ダイスウ</t>
    </rPh>
    <phoneticPr fontId="2"/>
  </si>
  <si>
    <t>年間CO2削減量
（ｔ-CO2）</t>
    <rPh sb="0" eb="2">
      <t>ネンカン</t>
    </rPh>
    <rPh sb="5" eb="7">
      <t>サクゲン</t>
    </rPh>
    <rPh sb="7" eb="8">
      <t>リョウ</t>
    </rPh>
    <phoneticPr fontId="2"/>
  </si>
  <si>
    <t>型式</t>
    <rPh sb="0" eb="2">
      <t>カタシキ</t>
    </rPh>
    <phoneticPr fontId="2"/>
  </si>
  <si>
    <t>メーカー・設備名称</t>
    <phoneticPr fontId="2"/>
  </si>
  <si>
    <t>№</t>
    <phoneticPr fontId="2"/>
  </si>
  <si>
    <t>既存
設備</t>
    <rPh sb="0" eb="2">
      <t>キゾン</t>
    </rPh>
    <rPh sb="3" eb="5">
      <t>セツビ</t>
    </rPh>
    <phoneticPr fontId="2"/>
  </si>
  <si>
    <t>導入
設備</t>
    <rPh sb="0" eb="2">
      <t>ドウニュウ</t>
    </rPh>
    <rPh sb="3" eb="5">
      <t>セツビ</t>
    </rPh>
    <phoneticPr fontId="2"/>
  </si>
  <si>
    <t>（A）　既存設備
年間CO2排出量
（ｔ-CO2）</t>
    <rPh sb="4" eb="6">
      <t>キゾン</t>
    </rPh>
    <rPh sb="6" eb="8">
      <t>セツビ</t>
    </rPh>
    <rPh sb="9" eb="11">
      <t>ネンカン</t>
    </rPh>
    <rPh sb="14" eb="16">
      <t>ハイシュツ</t>
    </rPh>
    <rPh sb="16" eb="17">
      <t>リョウ</t>
    </rPh>
    <phoneticPr fontId="2"/>
  </si>
  <si>
    <t>（B）　導入予定設備
年間CO2排出量
見込（ｔ-CO2）</t>
    <rPh sb="4" eb="6">
      <t>ドウニュウ</t>
    </rPh>
    <rPh sb="6" eb="8">
      <t>ヨテイ</t>
    </rPh>
    <rPh sb="8" eb="10">
      <t>セツビ</t>
    </rPh>
    <rPh sb="11" eb="13">
      <t>ネンカン</t>
    </rPh>
    <rPh sb="16" eb="18">
      <t>ハイシュツ</t>
    </rPh>
    <rPh sb="18" eb="19">
      <t>リョウ</t>
    </rPh>
    <rPh sb="20" eb="22">
      <t>ミコミ</t>
    </rPh>
    <phoneticPr fontId="2"/>
  </si>
  <si>
    <t>（C）　省エネルギー効果（％）</t>
    <rPh sb="4" eb="5">
      <t>ショウ</t>
    </rPh>
    <rPh sb="10" eb="12">
      <t>コウカ</t>
    </rPh>
    <phoneticPr fontId="2"/>
  </si>
  <si>
    <t>燃料種別算定数値</t>
    <rPh sb="0" eb="2">
      <t>ネンリョウ</t>
    </rPh>
    <rPh sb="2" eb="3">
      <t>シュ</t>
    </rPh>
    <rPh sb="3" eb="4">
      <t>ベツ</t>
    </rPh>
    <rPh sb="4" eb="6">
      <t>サンテイ</t>
    </rPh>
    <rPh sb="6" eb="8">
      <t>スウチ</t>
    </rPh>
    <phoneticPr fontId="2"/>
  </si>
  <si>
    <t>年間稼働
想定日数</t>
    <rPh sb="0" eb="2">
      <t>ネンカン</t>
    </rPh>
    <rPh sb="2" eb="4">
      <t>カドウ</t>
    </rPh>
    <rPh sb="5" eb="7">
      <t>ソウテイ</t>
    </rPh>
    <rPh sb="7" eb="9">
      <t>ニッスウ</t>
    </rPh>
    <phoneticPr fontId="2"/>
  </si>
  <si>
    <t>省エネルギー効果算定用資料（燃料）</t>
    <rPh sb="0" eb="1">
      <t>ショウ</t>
    </rPh>
    <rPh sb="6" eb="8">
      <t>コウカ</t>
    </rPh>
    <rPh sb="8" eb="10">
      <t>サンテイ</t>
    </rPh>
    <rPh sb="10" eb="11">
      <t>ヨウ</t>
    </rPh>
    <rPh sb="11" eb="13">
      <t>シリョウ</t>
    </rPh>
    <rPh sb="14" eb="16">
      <t>ネンリョウ</t>
    </rPh>
    <phoneticPr fontId="2"/>
  </si>
  <si>
    <t>燃料種</t>
    <rPh sb="0" eb="2">
      <t>ネンリョウ</t>
    </rPh>
    <rPh sb="2" eb="3">
      <t>シュ</t>
    </rPh>
    <phoneticPr fontId="2"/>
  </si>
  <si>
    <t>灯油</t>
    <rPh sb="0" eb="2">
      <t>トウユ</t>
    </rPh>
    <phoneticPr fontId="2"/>
  </si>
  <si>
    <t>単位当たりのCO2排出量</t>
    <rPh sb="0" eb="2">
      <t>タンイ</t>
    </rPh>
    <rPh sb="2" eb="3">
      <t>ア</t>
    </rPh>
    <rPh sb="9" eb="11">
      <t>ハイシュツ</t>
    </rPh>
    <rPh sb="11" eb="12">
      <t>リョウ</t>
    </rPh>
    <phoneticPr fontId="2"/>
  </si>
  <si>
    <t>年間消費燃料量
（ℓ）</t>
    <rPh sb="0" eb="2">
      <t>ネンカン</t>
    </rPh>
    <rPh sb="2" eb="4">
      <t>ショウヒ</t>
    </rPh>
    <rPh sb="4" eb="6">
      <t>ネンリョウ</t>
    </rPh>
    <rPh sb="6" eb="7">
      <t>リョウ</t>
    </rPh>
    <phoneticPr fontId="2"/>
  </si>
  <si>
    <t>燃料種別発熱量</t>
    <rPh sb="0" eb="2">
      <t>ネンリョウ</t>
    </rPh>
    <rPh sb="2" eb="4">
      <t>シュベツ</t>
    </rPh>
    <rPh sb="4" eb="7">
      <t>ハツネツリョウ</t>
    </rPh>
    <phoneticPr fontId="2"/>
  </si>
  <si>
    <t>燃料種別排出係数</t>
    <rPh sb="0" eb="2">
      <t>ネンリョウ</t>
    </rPh>
    <rPh sb="2" eb="4">
      <t>シュベツ</t>
    </rPh>
    <rPh sb="4" eb="6">
      <t>ハイシュツ</t>
    </rPh>
    <rPh sb="6" eb="8">
      <t>ケイスウ</t>
    </rPh>
    <phoneticPr fontId="2"/>
  </si>
  <si>
    <t>1日当たりの燃料使用量（ℓ/日）</t>
    <rPh sb="1" eb="2">
      <t>ニチ</t>
    </rPh>
    <rPh sb="2" eb="3">
      <t>ア</t>
    </rPh>
    <rPh sb="6" eb="8">
      <t>ネンリョウ</t>
    </rPh>
    <rPh sb="8" eb="10">
      <t>シヨウ</t>
    </rPh>
    <rPh sb="10" eb="11">
      <t>リョウ</t>
    </rPh>
    <rPh sb="14" eb="15">
      <t>ニチ</t>
    </rPh>
    <phoneticPr fontId="2"/>
  </si>
  <si>
    <t>ガソリン</t>
  </si>
  <si>
    <t>軽油</t>
    <rPh sb="0" eb="2">
      <t>ケイユ</t>
    </rPh>
    <phoneticPr fontId="2"/>
  </si>
  <si>
    <t>A重油</t>
    <rPh sb="1" eb="3">
      <t>ジュウユ</t>
    </rPh>
    <phoneticPr fontId="2"/>
  </si>
  <si>
    <t>B/C重油</t>
    <rPh sb="3" eb="5">
      <t>ジュウユ</t>
    </rPh>
    <phoneticPr fontId="2"/>
  </si>
  <si>
    <t>ガソリン</t>
    <phoneticPr fontId="2"/>
  </si>
  <si>
    <t>44/12</t>
    <phoneticPr fontId="2"/>
  </si>
  <si>
    <t>既存設備等の稼働状況</t>
    <rPh sb="0" eb="2">
      <t>キゾン</t>
    </rPh>
    <rPh sb="2" eb="4">
      <t>セツビ</t>
    </rPh>
    <rPh sb="4" eb="5">
      <t>ナド</t>
    </rPh>
    <rPh sb="6" eb="8">
      <t>カドウ</t>
    </rPh>
    <rPh sb="8" eb="10">
      <t>ジョウキョウ</t>
    </rPh>
    <phoneticPr fontId="2"/>
  </si>
  <si>
    <t>導入予定設備等の稼働想定</t>
    <rPh sb="0" eb="6">
      <t>ドウニュウヨテイセツビ</t>
    </rPh>
    <rPh sb="6" eb="7">
      <t>ナド</t>
    </rPh>
    <rPh sb="8" eb="10">
      <t>カドウ</t>
    </rPh>
    <rPh sb="10" eb="12">
      <t>ソウテイ</t>
    </rPh>
    <phoneticPr fontId="2"/>
  </si>
  <si>
    <t>○○-○○</t>
    <phoneticPr fontId="2"/>
  </si>
  <si>
    <t>○○製　アイドリング冷暖房装置</t>
    <rPh sb="2" eb="3">
      <t>セイ</t>
    </rPh>
    <rPh sb="10" eb="13">
      <t>レイダンボウ</t>
    </rPh>
    <rPh sb="13" eb="15">
      <t>ソウチ</t>
    </rPh>
    <phoneticPr fontId="2"/>
  </si>
  <si>
    <t>-</t>
    <phoneticPr fontId="2"/>
  </si>
  <si>
    <t>-</t>
    <phoneticPr fontId="2"/>
  </si>
  <si>
    <t>□□製　□□□機</t>
    <rPh sb="2" eb="3">
      <t>セイ</t>
    </rPh>
    <rPh sb="7" eb="8">
      <t>キ</t>
    </rPh>
    <phoneticPr fontId="2"/>
  </si>
  <si>
    <t>□□-□□</t>
    <phoneticPr fontId="2"/>
  </si>
  <si>
    <t>△△製　△△△機</t>
    <rPh sb="2" eb="3">
      <t>セイ</t>
    </rPh>
    <rPh sb="7" eb="8">
      <t>キ</t>
    </rPh>
    <phoneticPr fontId="2"/>
  </si>
  <si>
    <t>△△-△△</t>
    <phoneticPr fontId="2"/>
  </si>
  <si>
    <t>№</t>
    <phoneticPr fontId="2"/>
  </si>
  <si>
    <t>設備
区分</t>
    <rPh sb="0" eb="2">
      <t>セツビ</t>
    </rPh>
    <rPh sb="3" eb="5">
      <t>クブン</t>
    </rPh>
    <phoneticPr fontId="2"/>
  </si>
  <si>
    <t>イ</t>
    <phoneticPr fontId="2"/>
  </si>
  <si>
    <t>ロ</t>
    <phoneticPr fontId="2"/>
  </si>
  <si>
    <t>イ’</t>
    <phoneticPr fontId="2"/>
  </si>
  <si>
    <t>ロ’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</si>
</sst>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.00&quot;ｔ-CO2&quot;"/>
    <numFmt numFmtId="178" formatCode="0.000&quot;ｔ-CO2&quot;"/>
    <numFmt numFmtId="179" formatCode="0.00&quot;ｔ-CO2／年&quot;"/>
    <numFmt numFmtId="180" formatCode="General&quot;GJ/kl&quot;"/>
    <numFmt numFmtId="181" formatCode="0&quot;日&quot;"/>
    <numFmt numFmtId="182" formatCode="0.0&quot;ℓ&quot;"/>
    <numFmt numFmtId="183" formatCode="0.00&quot;ℓ&quot;"/>
    <numFmt numFmtId="184" formatCode="General&quot;t-CO2/ℓ&quot;"/>
    <numFmt numFmtId="185" formatCode="General&quot;ｔC/GJ&quot;"/>
    <numFmt numFmtId="186" formatCode="General&quot;GJ/ℓ&quot;"/>
    <numFmt numFmtId="188" formatCode="0.00000&quot;ｔ-CO2&quot;"/>
    <numFmt numFmtId="191" formatCode="0.00000&quot;ｔ-CO2／年&quot;"/>
  </numFmts>
  <fonts count="12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179" fontId="6" fillId="0" borderId="11" xfId="0" applyNumberFormat="1" applyFont="1" applyBorder="1" applyAlignment="1">
      <alignment vertical="center" wrapText="1"/>
    </xf>
    <xf numFmtId="179" fontId="6" fillId="0" borderId="18" xfId="0" applyNumberFormat="1" applyFont="1" applyBorder="1" applyAlignment="1">
      <alignment vertical="center" wrapText="1"/>
    </xf>
    <xf numFmtId="179" fontId="6" fillId="0" borderId="12" xfId="0" applyNumberFormat="1" applyFont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Fill="1" applyBorder="1" applyAlignment="1">
      <alignment horizontal="right" vertical="center"/>
    </xf>
    <xf numFmtId="182" fontId="5" fillId="2" borderId="1" xfId="0" applyNumberFormat="1" applyFont="1" applyFill="1" applyBorder="1" applyAlignment="1" applyProtection="1">
      <alignment horizontal="center" vertical="center"/>
      <protection locked="0"/>
    </xf>
    <xf numFmtId="183" fontId="6" fillId="0" borderId="11" xfId="0" applyNumberFormat="1" applyFont="1" applyFill="1" applyBorder="1" applyAlignment="1">
      <alignment horizontal="right" vertical="center"/>
    </xf>
    <xf numFmtId="0" fontId="3" fillId="0" borderId="20" xfId="0" applyFont="1" applyBorder="1">
      <alignment vertical="center"/>
    </xf>
    <xf numFmtId="186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85" fontId="3" fillId="0" borderId="1" xfId="0" applyNumberFormat="1" applyFont="1" applyBorder="1">
      <alignment vertical="center"/>
    </xf>
    <xf numFmtId="0" fontId="3" fillId="0" borderId="19" xfId="0" quotePrefix="1" applyFont="1" applyBorder="1" applyAlignment="1">
      <alignment horizontal="center" vertical="center"/>
    </xf>
    <xf numFmtId="186" fontId="3" fillId="0" borderId="1" xfId="0" applyNumberFormat="1" applyFont="1" applyBorder="1">
      <alignment vertical="center"/>
    </xf>
    <xf numFmtId="0" fontId="5" fillId="0" borderId="31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182" fontId="6" fillId="2" borderId="1" xfId="0" applyNumberFormat="1" applyFont="1" applyFill="1" applyBorder="1" applyAlignment="1" applyProtection="1">
      <alignment horizontal="center" vertical="center"/>
      <protection locked="0"/>
    </xf>
    <xf numFmtId="182" fontId="6" fillId="2" borderId="9" xfId="0" applyNumberFormat="1" applyFont="1" applyFill="1" applyBorder="1" applyAlignment="1" applyProtection="1">
      <alignment horizontal="center" vertical="center"/>
      <protection locked="0"/>
    </xf>
    <xf numFmtId="182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186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82" fontId="8" fillId="2" borderId="1" xfId="0" applyNumberFormat="1" applyFont="1" applyFill="1" applyBorder="1" applyAlignment="1" applyProtection="1">
      <alignment horizontal="center" vertical="center"/>
      <protection locked="0"/>
    </xf>
    <xf numFmtId="18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82" fontId="8" fillId="2" borderId="9" xfId="0" applyNumberFormat="1" applyFont="1" applyFill="1" applyBorder="1" applyAlignment="1" applyProtection="1">
      <alignment horizontal="center" vertical="center"/>
      <protection locked="0"/>
    </xf>
    <xf numFmtId="181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9" fontId="10" fillId="0" borderId="15" xfId="1" applyFont="1" applyFill="1" applyBorder="1" applyAlignment="1">
      <alignment horizontal="center" vertical="center" wrapText="1"/>
    </xf>
    <xf numFmtId="9" fontId="10" fillId="0" borderId="16" xfId="1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4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80" fontId="8" fillId="2" borderId="22" xfId="0" applyNumberFormat="1" applyFont="1" applyFill="1" applyBorder="1" applyAlignment="1" applyProtection="1">
      <alignment horizontal="center" vertical="center"/>
      <protection locked="0"/>
    </xf>
    <xf numFmtId="180" fontId="8" fillId="2" borderId="30" xfId="0" applyNumberFormat="1" applyFont="1" applyFill="1" applyBorder="1" applyAlignment="1" applyProtection="1">
      <alignment horizontal="center" vertical="center"/>
      <protection locked="0"/>
    </xf>
    <xf numFmtId="185" fontId="10" fillId="0" borderId="20" xfId="0" applyNumberFormat="1" applyFont="1" applyBorder="1" applyAlignment="1">
      <alignment horizontal="center" vertical="center"/>
    </xf>
    <xf numFmtId="184" fontId="8" fillId="0" borderId="20" xfId="0" applyNumberFormat="1" applyFont="1" applyFill="1" applyBorder="1" applyAlignment="1" applyProtection="1">
      <alignment horizontal="center" vertical="center"/>
      <protection locked="0"/>
    </xf>
    <xf numFmtId="184" fontId="8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80" fontId="5" fillId="2" borderId="22" xfId="0" applyNumberFormat="1" applyFont="1" applyFill="1" applyBorder="1" applyAlignment="1" applyProtection="1">
      <alignment horizontal="center" vertical="center"/>
      <protection locked="0"/>
    </xf>
    <xf numFmtId="180" fontId="5" fillId="2" borderId="30" xfId="0" applyNumberFormat="1" applyFont="1" applyFill="1" applyBorder="1" applyAlignment="1" applyProtection="1">
      <alignment horizontal="center" vertical="center"/>
      <protection locked="0"/>
    </xf>
    <xf numFmtId="185" fontId="3" fillId="0" borderId="20" xfId="0" applyNumberFormat="1" applyFont="1" applyBorder="1" applyAlignment="1">
      <alignment horizontal="center" vertical="center"/>
    </xf>
    <xf numFmtId="184" fontId="5" fillId="0" borderId="20" xfId="0" applyNumberFormat="1" applyFont="1" applyFill="1" applyBorder="1" applyAlignment="1" applyProtection="1">
      <alignment horizontal="center" vertical="center"/>
      <protection locked="0"/>
    </xf>
    <xf numFmtId="184" fontId="5" fillId="0" borderId="21" xfId="0" applyNumberFormat="1" applyFont="1" applyFill="1" applyBorder="1" applyAlignment="1" applyProtection="1">
      <alignment horizontal="center" vertical="center"/>
      <protection locked="0"/>
    </xf>
    <xf numFmtId="188" fontId="5" fillId="0" borderId="2" xfId="0" applyNumberFormat="1" applyFont="1" applyFill="1" applyBorder="1" applyAlignment="1">
      <alignment horizontal="right" vertical="center"/>
    </xf>
    <xf numFmtId="191" fontId="6" fillId="0" borderId="11" xfId="0" applyNumberFormat="1" applyFont="1" applyBorder="1" applyAlignment="1">
      <alignment vertical="center" wrapText="1"/>
    </xf>
    <xf numFmtId="191" fontId="5" fillId="0" borderId="1" xfId="0" applyNumberFormat="1" applyFont="1" applyBorder="1" applyAlignment="1">
      <alignment horizontal="center" vertical="center"/>
    </xf>
    <xf numFmtId="191" fontId="5" fillId="0" borderId="2" xfId="0" applyNumberFormat="1" applyFont="1" applyBorder="1" applyAlignment="1">
      <alignment horizontal="center" vertical="center"/>
    </xf>
    <xf numFmtId="191" fontId="6" fillId="0" borderId="18" xfId="0" applyNumberFormat="1" applyFont="1" applyBorder="1" applyAlignment="1">
      <alignment vertical="center" wrapText="1"/>
    </xf>
    <xf numFmtId="191" fontId="6" fillId="0" borderId="12" xfId="0" applyNumberFormat="1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649943</xdr:colOff>
      <xdr:row>4</xdr:row>
      <xdr:rowOff>280147</xdr:rowOff>
    </xdr:from>
    <xdr:to>
      <xdr:col>10</xdr:col>
      <xdr:colOff>560295</xdr:colOff>
      <xdr:row>7</xdr:row>
      <xdr:rowOff>54802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76267" y="1232647"/>
          <a:ext cx="1949822" cy="480626"/>
        </a:xfrm>
        <a:prstGeom prst="wedgeRectCallout">
          <a:avLst>
            <a:gd name="adj1" fmla="val -35765"/>
            <a:gd name="adj2" fmla="val 7269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年間の平均値（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日又は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時間当たりの数値で算出してください）</a:t>
          </a:r>
        </a:p>
      </xdr:txBody>
    </xdr:sp>
    <xdr:clientData/>
  </xdr:twoCellAnchor>
  <xdr:twoCellAnchor>
    <xdr:from>
      <xdr:col>13</xdr:col>
      <xdr:colOff>42457</xdr:colOff>
      <xdr:row>5</xdr:row>
      <xdr:rowOff>170581</xdr:rowOff>
    </xdr:from>
    <xdr:to>
      <xdr:col>14</xdr:col>
      <xdr:colOff>1680882</xdr:colOff>
      <xdr:row>7</xdr:row>
      <xdr:rowOff>103790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98516" y="1470463"/>
          <a:ext cx="2882278" cy="291798"/>
        </a:xfrm>
        <a:prstGeom prst="wedgeRectCallout">
          <a:avLst>
            <a:gd name="adj1" fmla="val -37256"/>
            <a:gd name="adj2" fmla="val 7668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（年間消費燃料量）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（単位当たりの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</a:p>
      </xdr:txBody>
    </xdr:sp>
    <xdr:clientData/>
  </xdr:twoCellAnchor>
  <xdr:twoCellAnchor>
    <xdr:from>
      <xdr:col>10</xdr:col>
      <xdr:colOff>605242</xdr:colOff>
      <xdr:row>4</xdr:row>
      <xdr:rowOff>134472</xdr:rowOff>
    </xdr:from>
    <xdr:to>
      <xdr:col>12</xdr:col>
      <xdr:colOff>481854</xdr:colOff>
      <xdr:row>7</xdr:row>
      <xdr:rowOff>68811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624" y="1086972"/>
          <a:ext cx="1916083" cy="640310"/>
        </a:xfrm>
        <a:prstGeom prst="wedgeRectCallout">
          <a:avLst>
            <a:gd name="adj1" fmla="val -43147"/>
            <a:gd name="adj2" fmla="val 6431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左記セルに入力した「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日あたり」又は「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時間あたり」の使用量に応じて、日数又は時間を入力</a:t>
          </a:r>
        </a:p>
      </xdr:txBody>
    </xdr:sp>
    <xdr:clientData/>
  </xdr:twoCellAnchor>
  <xdr:twoCellAnchor>
    <xdr:from>
      <xdr:col>4</xdr:col>
      <xdr:colOff>107578</xdr:colOff>
      <xdr:row>0</xdr:row>
      <xdr:rowOff>238125</xdr:rowOff>
    </xdr:from>
    <xdr:to>
      <xdr:col>6</xdr:col>
      <xdr:colOff>56030</xdr:colOff>
      <xdr:row>2</xdr:row>
      <xdr:rowOff>5496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74428" y="238125"/>
          <a:ext cx="1567702" cy="300771"/>
        </a:xfrm>
        <a:prstGeom prst="wedgeRectCallout">
          <a:avLst>
            <a:gd name="adj1" fmla="val -41769"/>
            <a:gd name="adj2" fmla="val 9057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燃料種を選択してください</a:t>
          </a:r>
        </a:p>
      </xdr:txBody>
    </xdr:sp>
    <xdr:clientData/>
  </xdr:twoCellAnchor>
  <xdr:twoCellAnchor>
    <xdr:from>
      <xdr:col>6</xdr:col>
      <xdr:colOff>129991</xdr:colOff>
      <xdr:row>5</xdr:row>
      <xdr:rowOff>11206</xdr:rowOff>
    </xdr:from>
    <xdr:to>
      <xdr:col>8</xdr:col>
      <xdr:colOff>342901</xdr:colOff>
      <xdr:row>7</xdr:row>
      <xdr:rowOff>139966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19403" y="1311088"/>
          <a:ext cx="1949822" cy="487349"/>
        </a:xfrm>
        <a:prstGeom prst="wedgeRectCallout">
          <a:avLst>
            <a:gd name="adj1" fmla="val -45225"/>
            <a:gd name="adj2" fmla="val 14822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特定設備の新規導入の場合は、既存設備名称を未記入</a:t>
          </a:r>
        </a:p>
      </xdr:txBody>
    </xdr:sp>
    <xdr:clientData/>
  </xdr:twoCellAnchor>
  <xdr:twoCellAnchor>
    <xdr:from>
      <xdr:col>11</xdr:col>
      <xdr:colOff>918883</xdr:colOff>
      <xdr:row>17</xdr:row>
      <xdr:rowOff>33617</xdr:rowOff>
    </xdr:from>
    <xdr:to>
      <xdr:col>13</xdr:col>
      <xdr:colOff>661024</xdr:colOff>
      <xdr:row>19</xdr:row>
      <xdr:rowOff>169662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04412" y="4874558"/>
          <a:ext cx="1916083" cy="494633"/>
        </a:xfrm>
        <a:prstGeom prst="wedgeRectCallout">
          <a:avLst>
            <a:gd name="adj1" fmla="val -43147"/>
            <a:gd name="adj2" fmla="val 6431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省エネルギー効果が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％以上であること</a:t>
          </a:r>
        </a:p>
      </xdr:txBody>
    </xdr:sp>
    <xdr:clientData/>
  </xdr:twoCellAnchor>
  <xdr:twoCellAnchor>
    <xdr:from>
      <xdr:col>0</xdr:col>
      <xdr:colOff>767043</xdr:colOff>
      <xdr:row>9</xdr:row>
      <xdr:rowOff>48472</xdr:rowOff>
    </xdr:from>
    <xdr:to>
      <xdr:col>1</xdr:col>
      <xdr:colOff>258085</xdr:colOff>
      <xdr:row>15</xdr:row>
      <xdr:rowOff>298175</xdr:rowOff>
    </xdr:to>
    <xdr:sp macro="" textlink="">
      <xdr:nvSpPr>
        <xdr:cNvPr id="9" name="右カーブ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7043" y="2326189"/>
          <a:ext cx="294455" cy="1997334"/>
        </a:xfrm>
        <a:prstGeom prst="curved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699807</xdr:colOff>
      <xdr:row>10</xdr:row>
      <xdr:rowOff>164597</xdr:rowOff>
    </xdr:from>
    <xdr:to>
      <xdr:col>1</xdr:col>
      <xdr:colOff>243748</xdr:colOff>
      <xdr:row>16</xdr:row>
      <xdr:rowOff>339588</xdr:rowOff>
    </xdr:to>
    <xdr:sp macro="" textlink="">
      <xdr:nvSpPr>
        <xdr:cNvPr id="10" name="右カーブ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9807" y="2848162"/>
          <a:ext cx="347354" cy="1922622"/>
        </a:xfrm>
        <a:prstGeom prst="curvedRightArrow">
          <a:avLst>
            <a:gd name="adj1" fmla="val 25000"/>
            <a:gd name="adj2" fmla="val 50000"/>
            <a:gd name="adj3" fmla="val 31458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95251</xdr:colOff>
      <xdr:row>4</xdr:row>
      <xdr:rowOff>189700</xdr:rowOff>
    </xdr:from>
    <xdr:to>
      <xdr:col>0</xdr:col>
      <xdr:colOff>633133</xdr:colOff>
      <xdr:row>13</xdr:row>
      <xdr:rowOff>90101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1" y="1142200"/>
          <a:ext cx="537882" cy="2363294"/>
        </a:xfrm>
        <a:prstGeom prst="wedgeRectCallout">
          <a:avLst>
            <a:gd name="adj1" fmla="val 80945"/>
            <a:gd name="adj2" fmla="val -334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ja-JP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比較対象</a:t>
          </a:r>
          <a:r>
            <a:rPr kumimoji="1" lang="ja-JP" altLang="en-US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となる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既存設備と導入予定設備が、それぞれ対応するよう入力すること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U27"/>
  <sheetViews>
    <sheetView view="pageBreakPreview" zoomScale="85" zoomScaleNormal="100" zoomScaleSheetLayoutView="85" zoomScalePageLayoutView="85" workbookViewId="0"/>
  </sheetViews>
  <sheetFormatPr defaultRowHeight="14.25"/>
  <cols>
    <col min="1" max="1" width="9.625" style="1" customWidth="1"/>
    <col min="2" max="3" width="3.625" style="1" customWidth="1"/>
    <col min="4" max="4" width="5.125" style="1" customWidth="1"/>
    <col min="5" max="5" width="4.875" style="1" customWidth="1"/>
    <col min="6" max="6" width="16.375" style="1" customWidth="1"/>
    <col min="7" max="7" width="5" style="1" customWidth="1"/>
    <col min="8" max="8" width="17.75" style="1" customWidth="1"/>
    <col min="9" max="9" width="9.625" style="1" customWidth="1"/>
    <col min="10" max="10" width="17.25" style="1" customWidth="1"/>
    <col min="11" max="12" width="13.375" style="2" customWidth="1"/>
    <col min="13" max="13" width="15.125" style="1" customWidth="1"/>
    <col min="14" max="14" width="16.375" style="1" customWidth="1"/>
    <col min="15" max="15" width="23" style="1" customWidth="1"/>
    <col min="16" max="16" width="2.5" style="1" hidden="1" customWidth="1"/>
    <col min="17" max="17" width="9" style="1" hidden="1" customWidth="1"/>
    <col min="18" max="18" width="17.375" style="1" hidden="1" customWidth="1"/>
    <col min="19" max="19" width="18.5" style="1" hidden="1" customWidth="1"/>
    <col min="20" max="16384" width="9" style="1"/>
  </cols>
  <sheetData>
    <row r="1" spans="2:21" ht="27.75" customHeight="1" thickBot="1">
      <c r="B1" s="8"/>
      <c r="C1" s="8"/>
      <c r="D1" s="8"/>
      <c r="E1" s="8"/>
      <c r="F1" s="8"/>
      <c r="G1" s="8"/>
      <c r="H1" s="92" t="s">
        <v>25</v>
      </c>
      <c r="I1" s="93"/>
      <c r="J1" s="93"/>
      <c r="K1" s="93"/>
      <c r="L1" s="93"/>
      <c r="M1" s="94"/>
      <c r="N1" s="19"/>
      <c r="O1" s="8"/>
      <c r="P1" s="48"/>
      <c r="Q1" s="52" t="s">
        <v>26</v>
      </c>
      <c r="R1" s="45" t="s">
        <v>30</v>
      </c>
      <c r="S1" s="53" t="s">
        <v>31</v>
      </c>
      <c r="T1" s="6"/>
      <c r="U1" s="8"/>
    </row>
    <row r="2" spans="2:21">
      <c r="B2" s="3"/>
      <c r="C2" s="3"/>
      <c r="E2" s="3"/>
      <c r="G2" s="3"/>
      <c r="P2" s="48">
        <v>0</v>
      </c>
      <c r="Q2" s="48" t="s">
        <v>37</v>
      </c>
      <c r="R2" s="51">
        <v>3.4599999999999999E-2</v>
      </c>
      <c r="S2" s="49">
        <v>1.83E-2</v>
      </c>
    </row>
    <row r="3" spans="2:21">
      <c r="C3" s="17" t="s">
        <v>3</v>
      </c>
      <c r="D3" s="12" t="s">
        <v>23</v>
      </c>
      <c r="E3" s="11"/>
      <c r="G3" s="11"/>
      <c r="P3" s="48">
        <v>2</v>
      </c>
      <c r="Q3" s="48" t="s">
        <v>27</v>
      </c>
      <c r="R3" s="51">
        <v>3.6700000000000003E-2</v>
      </c>
      <c r="S3" s="49">
        <v>1.8499999999999999E-2</v>
      </c>
    </row>
    <row r="4" spans="2:21" ht="19.5" customHeight="1" thickBot="1">
      <c r="D4" s="95" t="s">
        <v>26</v>
      </c>
      <c r="E4" s="96"/>
      <c r="F4" s="45" t="s">
        <v>30</v>
      </c>
      <c r="G4" s="97" t="s">
        <v>31</v>
      </c>
      <c r="H4" s="97"/>
      <c r="I4" s="50" t="s">
        <v>38</v>
      </c>
      <c r="J4" s="98" t="s">
        <v>28</v>
      </c>
      <c r="K4" s="98"/>
      <c r="L4" s="1"/>
      <c r="P4" s="48">
        <v>3</v>
      </c>
      <c r="Q4" s="48" t="s">
        <v>34</v>
      </c>
      <c r="R4" s="51">
        <v>3.7699999999999997E-2</v>
      </c>
      <c r="S4" s="49">
        <v>1.8700000000000001E-2</v>
      </c>
    </row>
    <row r="5" spans="2:21" ht="27.75" customHeight="1" thickBot="1">
      <c r="D5" s="99" t="s">
        <v>33</v>
      </c>
      <c r="E5" s="100"/>
      <c r="F5" s="58">
        <f>VLOOKUP($D5,$Q$2:$S$6,2,FALSE)</f>
        <v>3.4599999999999999E-2</v>
      </c>
      <c r="G5" s="101">
        <f>VLOOKUP($D5,$Q$2:$S$6,3,FALSE)</f>
        <v>1.83E-2</v>
      </c>
      <c r="H5" s="101"/>
      <c r="I5" s="59">
        <f>44/12</f>
        <v>3.6666666666666665</v>
      </c>
      <c r="J5" s="102">
        <f>F5*G5*I5</f>
        <v>2.3216600000000001E-3</v>
      </c>
      <c r="K5" s="103"/>
      <c r="L5" s="1"/>
      <c r="P5" s="48">
        <v>4</v>
      </c>
      <c r="Q5" s="48" t="s">
        <v>35</v>
      </c>
      <c r="R5" s="51">
        <v>3.9100000000000003E-2</v>
      </c>
      <c r="S5" s="49">
        <v>1.89E-2</v>
      </c>
    </row>
    <row r="6" spans="2:21">
      <c r="D6" s="6"/>
      <c r="F6" s="6"/>
      <c r="H6" s="6"/>
      <c r="P6" s="48">
        <v>5</v>
      </c>
      <c r="Q6" s="48" t="s">
        <v>36</v>
      </c>
      <c r="R6" s="51">
        <v>4.19E-2</v>
      </c>
      <c r="S6" s="49">
        <v>1.95E-2</v>
      </c>
    </row>
    <row r="7" spans="2:21">
      <c r="D7" s="6"/>
      <c r="F7" s="6"/>
      <c r="H7" s="6"/>
      <c r="I7" s="14"/>
      <c r="P7" s="48"/>
      <c r="Q7" s="48"/>
      <c r="R7" s="48"/>
      <c r="S7" s="48"/>
    </row>
    <row r="8" spans="2:21" ht="15" thickBot="1">
      <c r="C8" s="17" t="s">
        <v>4</v>
      </c>
      <c r="D8" s="11" t="s">
        <v>39</v>
      </c>
      <c r="E8" s="11"/>
      <c r="G8" s="11"/>
    </row>
    <row r="9" spans="2:21" ht="31.5" customHeight="1">
      <c r="C9" s="5" t="s">
        <v>49</v>
      </c>
      <c r="D9" s="68" t="s">
        <v>50</v>
      </c>
      <c r="E9" s="83" t="s">
        <v>16</v>
      </c>
      <c r="F9" s="84"/>
      <c r="G9" s="84" t="s">
        <v>15</v>
      </c>
      <c r="H9" s="84"/>
      <c r="I9" s="57" t="s">
        <v>0</v>
      </c>
      <c r="J9" s="18" t="s">
        <v>32</v>
      </c>
      <c r="K9" s="18" t="s">
        <v>24</v>
      </c>
      <c r="L9" s="9" t="s">
        <v>13</v>
      </c>
      <c r="M9" s="10" t="s">
        <v>29</v>
      </c>
      <c r="N9" s="43" t="s">
        <v>2</v>
      </c>
      <c r="O9" s="24" t="s">
        <v>1</v>
      </c>
    </row>
    <row r="10" spans="2:21" ht="32.25" customHeight="1">
      <c r="C10" s="48">
        <v>1</v>
      </c>
      <c r="D10" s="34" t="s">
        <v>51</v>
      </c>
      <c r="E10" s="85" t="s">
        <v>43</v>
      </c>
      <c r="F10" s="86"/>
      <c r="G10" s="87" t="s">
        <v>43</v>
      </c>
      <c r="H10" s="87"/>
      <c r="I10" s="60" t="s">
        <v>44</v>
      </c>
      <c r="J10" s="61">
        <v>1</v>
      </c>
      <c r="K10" s="62">
        <v>200</v>
      </c>
      <c r="L10" s="63">
        <v>1</v>
      </c>
      <c r="M10" s="39">
        <f>J10*K10*L10</f>
        <v>200</v>
      </c>
      <c r="N10" s="32">
        <f>M10*$J$5</f>
        <v>0.46433200000000002</v>
      </c>
      <c r="O10" s="26"/>
    </row>
    <row r="11" spans="2:21" ht="32.25" customHeight="1" thickBot="1">
      <c r="C11" s="48">
        <v>2</v>
      </c>
      <c r="D11" s="34" t="s">
        <v>52</v>
      </c>
      <c r="E11" s="88" t="s">
        <v>45</v>
      </c>
      <c r="F11" s="89"/>
      <c r="G11" s="90" t="s">
        <v>46</v>
      </c>
      <c r="H11" s="91"/>
      <c r="I11" s="64">
        <v>2000</v>
      </c>
      <c r="J11" s="65">
        <v>0.4</v>
      </c>
      <c r="K11" s="66">
        <v>200</v>
      </c>
      <c r="L11" s="67">
        <v>2</v>
      </c>
      <c r="M11" s="39">
        <f>J11*K11*L11</f>
        <v>160</v>
      </c>
      <c r="N11" s="32">
        <f>M11*$J$5</f>
        <v>0.37146560000000001</v>
      </c>
      <c r="O11" s="27"/>
    </row>
    <row r="12" spans="2:21">
      <c r="D12" s="4"/>
      <c r="K12" s="7"/>
      <c r="L12" s="7"/>
      <c r="M12" s="25"/>
      <c r="N12" s="25"/>
    </row>
    <row r="13" spans="2:21">
      <c r="D13" s="4"/>
      <c r="K13" s="7"/>
      <c r="L13" s="7"/>
      <c r="M13" s="25"/>
      <c r="N13" s="25"/>
    </row>
    <row r="14" spans="2:21" ht="15" thickBot="1">
      <c r="C14" s="17" t="s">
        <v>5</v>
      </c>
      <c r="D14" s="11" t="s">
        <v>40</v>
      </c>
      <c r="E14" s="12"/>
      <c r="G14" s="12"/>
      <c r="K14" s="7"/>
      <c r="L14" s="7"/>
      <c r="M14" s="25"/>
      <c r="N14" s="25"/>
    </row>
    <row r="15" spans="2:21" ht="30" customHeight="1">
      <c r="C15" s="5" t="s">
        <v>49</v>
      </c>
      <c r="D15" s="68" t="s">
        <v>50</v>
      </c>
      <c r="E15" s="83" t="s">
        <v>16</v>
      </c>
      <c r="F15" s="84"/>
      <c r="G15" s="84" t="s">
        <v>9</v>
      </c>
      <c r="H15" s="84"/>
      <c r="I15" s="42" t="s">
        <v>0</v>
      </c>
      <c r="J15" s="18" t="s">
        <v>32</v>
      </c>
      <c r="K15" s="18" t="s">
        <v>24</v>
      </c>
      <c r="L15" s="9" t="s">
        <v>13</v>
      </c>
      <c r="M15" s="10" t="s">
        <v>29</v>
      </c>
      <c r="N15" s="28" t="s">
        <v>6</v>
      </c>
      <c r="O15" s="24" t="s">
        <v>1</v>
      </c>
    </row>
    <row r="16" spans="2:21" ht="32.25" customHeight="1">
      <c r="C16" s="48">
        <v>1</v>
      </c>
      <c r="D16" s="34" t="s">
        <v>53</v>
      </c>
      <c r="E16" s="85" t="s">
        <v>42</v>
      </c>
      <c r="F16" s="86"/>
      <c r="G16" s="87" t="s">
        <v>41</v>
      </c>
      <c r="H16" s="87"/>
      <c r="I16" s="60">
        <v>2023</v>
      </c>
      <c r="J16" s="61">
        <v>0.5</v>
      </c>
      <c r="K16" s="62">
        <v>200</v>
      </c>
      <c r="L16" s="63">
        <v>1</v>
      </c>
      <c r="M16" s="39">
        <f>J16*K16*L16</f>
        <v>100</v>
      </c>
      <c r="N16" s="37">
        <f>$J$5*M16</f>
        <v>0.23216600000000001</v>
      </c>
      <c r="O16" s="26"/>
    </row>
    <row r="17" spans="3:15" ht="32.25" customHeight="1" thickBot="1">
      <c r="C17" s="48">
        <v>2</v>
      </c>
      <c r="D17" s="34" t="s">
        <v>54</v>
      </c>
      <c r="E17" s="88" t="s">
        <v>47</v>
      </c>
      <c r="F17" s="89"/>
      <c r="G17" s="90" t="s">
        <v>48</v>
      </c>
      <c r="H17" s="91"/>
      <c r="I17" s="64">
        <v>2023</v>
      </c>
      <c r="J17" s="65">
        <v>0.3</v>
      </c>
      <c r="K17" s="66">
        <v>200</v>
      </c>
      <c r="L17" s="67">
        <v>2</v>
      </c>
      <c r="M17" s="39">
        <f>J17*K17*L17</f>
        <v>120</v>
      </c>
      <c r="N17" s="32">
        <f>M17*$J$5</f>
        <v>0.27859919999999999</v>
      </c>
      <c r="O17" s="27"/>
    </row>
    <row r="18" spans="3:15">
      <c r="D18" s="4"/>
    </row>
    <row r="19" spans="3:15">
      <c r="D19" s="4"/>
    </row>
    <row r="20" spans="3:15" ht="15" thickBot="1">
      <c r="C20" s="17" t="s">
        <v>11</v>
      </c>
      <c r="D20" s="11" t="s">
        <v>8</v>
      </c>
      <c r="E20" s="12"/>
      <c r="G20" s="12"/>
    </row>
    <row r="21" spans="3:15" ht="45.75" customHeight="1">
      <c r="D21" s="13" t="s">
        <v>17</v>
      </c>
      <c r="E21" s="16" t="s">
        <v>18</v>
      </c>
      <c r="F21" s="44" t="s">
        <v>20</v>
      </c>
      <c r="G21" s="16" t="s">
        <v>19</v>
      </c>
      <c r="H21" s="46" t="s">
        <v>21</v>
      </c>
      <c r="I21" s="75" t="s">
        <v>14</v>
      </c>
      <c r="J21" s="76"/>
      <c r="K21" s="77" t="s">
        <v>22</v>
      </c>
      <c r="L21" s="78"/>
      <c r="M21" s="79" t="s">
        <v>1</v>
      </c>
      <c r="N21" s="80"/>
    </row>
    <row r="22" spans="3:15" ht="33" customHeight="1">
      <c r="D22" s="5">
        <v>1</v>
      </c>
      <c r="E22" s="15" t="str">
        <f>D10</f>
        <v>イ</v>
      </c>
      <c r="F22" s="29">
        <f>N10</f>
        <v>0.46433200000000002</v>
      </c>
      <c r="G22" s="15" t="str">
        <f>D16</f>
        <v>イ’</v>
      </c>
      <c r="H22" s="30">
        <f>N16</f>
        <v>0.23216600000000001</v>
      </c>
      <c r="I22" s="69">
        <f>F22-H22</f>
        <v>0.23216600000000001</v>
      </c>
      <c r="J22" s="70"/>
      <c r="K22" s="81">
        <f>I22/F22</f>
        <v>0.5</v>
      </c>
      <c r="L22" s="82"/>
      <c r="M22" s="73"/>
      <c r="N22" s="74"/>
    </row>
    <row r="23" spans="3:15" ht="33" customHeight="1" thickBot="1">
      <c r="D23" s="5">
        <v>2</v>
      </c>
      <c r="E23" s="15" t="str">
        <f>D11</f>
        <v>ロ</v>
      </c>
      <c r="F23" s="29">
        <f>N11</f>
        <v>0.37146560000000001</v>
      </c>
      <c r="G23" s="15" t="str">
        <f>D17</f>
        <v>ロ’</v>
      </c>
      <c r="H23" s="31">
        <f>N17</f>
        <v>0.27859919999999999</v>
      </c>
      <c r="I23" s="69">
        <f>F23-H23</f>
        <v>9.2866400000000016E-2</v>
      </c>
      <c r="J23" s="70"/>
      <c r="K23" s="71">
        <f>I23/F23</f>
        <v>0.25000000000000006</v>
      </c>
      <c r="L23" s="72"/>
      <c r="M23" s="73"/>
      <c r="N23" s="74"/>
    </row>
    <row r="25" spans="3:15">
      <c r="D25" s="1" t="s">
        <v>12</v>
      </c>
    </row>
    <row r="26" spans="3:15">
      <c r="D26" s="1" t="s">
        <v>7</v>
      </c>
    </row>
    <row r="27" spans="3:15">
      <c r="D27" s="1" t="s">
        <v>10</v>
      </c>
    </row>
  </sheetData>
  <sheetProtection formatCells="0" formatColumns="0" formatRows="0" insertColumns="0" insertRows="0" autoFilter="0"/>
  <mergeCells count="28">
    <mergeCell ref="H1:M1"/>
    <mergeCell ref="D4:E4"/>
    <mergeCell ref="G4:H4"/>
    <mergeCell ref="J4:K4"/>
    <mergeCell ref="D5:E5"/>
    <mergeCell ref="G5:H5"/>
    <mergeCell ref="J5:K5"/>
    <mergeCell ref="E9:F9"/>
    <mergeCell ref="G9:H9"/>
    <mergeCell ref="E10:F10"/>
    <mergeCell ref="G10:H10"/>
    <mergeCell ref="E11:F11"/>
    <mergeCell ref="G11:H11"/>
    <mergeCell ref="E15:F15"/>
    <mergeCell ref="G15:H15"/>
    <mergeCell ref="E16:F16"/>
    <mergeCell ref="G16:H16"/>
    <mergeCell ref="E17:F17"/>
    <mergeCell ref="G17:H17"/>
    <mergeCell ref="I23:J23"/>
    <mergeCell ref="K23:L23"/>
    <mergeCell ref="M23:N23"/>
    <mergeCell ref="I21:J21"/>
    <mergeCell ref="K21:L21"/>
    <mergeCell ref="M21:N21"/>
    <mergeCell ref="I22:J22"/>
    <mergeCell ref="K22:L22"/>
    <mergeCell ref="M22:N22"/>
  </mergeCells>
  <phoneticPr fontId="2"/>
  <dataValidations count="1">
    <dataValidation type="list" allowBlank="1" showInputMessage="1" showErrorMessage="1" sqref="D5:E5" xr:uid="{00000000-0002-0000-0000-000000000000}">
      <formula1>$Q$2:$Q$6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&amp;L&amp;"ＭＳ Ｐゴシック,標準"様式第4号関係&amp;C&amp;"ＭＳ Ｐゴシック,標準"（記載例）&amp;R&amp;"ＭＳ Ｐゴシック,標準"大館市グリーントランスフォーメーション推進事業費補助金</oddHeader>
    <oddFooter>&amp;R&amp;"ＭＳ Ｐゴシック,標準"大館市商工課商工係　令和5年9月作成様式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7"/>
  <sheetViews>
    <sheetView tabSelected="1" view="pageBreakPreview" zoomScaleNormal="100" zoomScaleSheetLayoutView="100" workbookViewId="0">
      <selection activeCell="F1" sqref="F1:K1"/>
    </sheetView>
  </sheetViews>
  <sheetFormatPr defaultRowHeight="14.25"/>
  <cols>
    <col min="1" max="1" width="3.625" style="1" customWidth="1"/>
    <col min="2" max="2" width="5.125" style="1" customWidth="1"/>
    <col min="3" max="3" width="4.875" style="1" customWidth="1"/>
    <col min="4" max="4" width="16.375" style="1" customWidth="1"/>
    <col min="5" max="5" width="5" style="1" customWidth="1"/>
    <col min="6" max="6" width="17.75" style="1" customWidth="1"/>
    <col min="7" max="7" width="9.625" style="1" customWidth="1"/>
    <col min="8" max="8" width="17.25" style="1" customWidth="1"/>
    <col min="9" max="10" width="13.375" style="2" customWidth="1"/>
    <col min="11" max="11" width="15.125" style="1" customWidth="1"/>
    <col min="12" max="12" width="16.375" style="1" customWidth="1"/>
    <col min="13" max="13" width="23" style="1" customWidth="1"/>
    <col min="14" max="14" width="2.5" style="1" hidden="1" customWidth="1"/>
    <col min="15" max="15" width="0" style="1" hidden="1" customWidth="1"/>
    <col min="16" max="16" width="17.375" style="1" hidden="1" customWidth="1"/>
    <col min="17" max="17" width="18.5" style="1" hidden="1" customWidth="1"/>
    <col min="18" max="16384" width="9" style="1"/>
  </cols>
  <sheetData>
    <row r="1" spans="1:19" ht="27.75" customHeight="1" thickBot="1">
      <c r="A1" s="8"/>
      <c r="B1" s="8"/>
      <c r="C1" s="8"/>
      <c r="D1" s="8"/>
      <c r="E1" s="8"/>
      <c r="F1" s="92" t="s">
        <v>25</v>
      </c>
      <c r="G1" s="93"/>
      <c r="H1" s="93"/>
      <c r="I1" s="93"/>
      <c r="J1" s="93"/>
      <c r="K1" s="94"/>
      <c r="L1" s="19"/>
      <c r="M1" s="8"/>
      <c r="N1" s="48"/>
      <c r="O1" s="52" t="s">
        <v>26</v>
      </c>
      <c r="P1" s="45" t="s">
        <v>30</v>
      </c>
      <c r="Q1" s="47" t="s">
        <v>31</v>
      </c>
      <c r="R1" s="53"/>
      <c r="S1" s="8"/>
    </row>
    <row r="2" spans="1:19">
      <c r="A2" s="3"/>
      <c r="C2" s="3"/>
      <c r="E2" s="3"/>
      <c r="N2" s="48">
        <v>0</v>
      </c>
      <c r="O2" s="48" t="s">
        <v>37</v>
      </c>
      <c r="P2" s="51">
        <v>3.4599999999999999E-2</v>
      </c>
      <c r="Q2" s="49">
        <v>1.83E-2</v>
      </c>
    </row>
    <row r="3" spans="1:19">
      <c r="A3" s="17" t="s">
        <v>3</v>
      </c>
      <c r="B3" s="12" t="s">
        <v>23</v>
      </c>
      <c r="C3" s="11"/>
      <c r="E3" s="11"/>
      <c r="N3" s="48">
        <v>2</v>
      </c>
      <c r="O3" s="48" t="s">
        <v>27</v>
      </c>
      <c r="P3" s="51">
        <v>3.6700000000000003E-2</v>
      </c>
      <c r="Q3" s="49">
        <v>1.8499999999999999E-2</v>
      </c>
    </row>
    <row r="4" spans="1:19" ht="19.5" customHeight="1" thickBot="1">
      <c r="B4" s="95" t="s">
        <v>26</v>
      </c>
      <c r="C4" s="96"/>
      <c r="D4" s="45" t="s">
        <v>30</v>
      </c>
      <c r="E4" s="97" t="s">
        <v>31</v>
      </c>
      <c r="F4" s="97"/>
      <c r="G4" s="50" t="s">
        <v>38</v>
      </c>
      <c r="H4" s="98" t="s">
        <v>28</v>
      </c>
      <c r="I4" s="98"/>
      <c r="J4" s="1"/>
      <c r="N4" s="48">
        <v>3</v>
      </c>
      <c r="O4" s="48" t="s">
        <v>34</v>
      </c>
      <c r="P4" s="51">
        <v>3.7699999999999997E-2</v>
      </c>
      <c r="Q4" s="49">
        <v>1.8700000000000001E-2</v>
      </c>
    </row>
    <row r="5" spans="1:19" ht="27.75" customHeight="1" thickBot="1">
      <c r="B5" s="109" t="s">
        <v>33</v>
      </c>
      <c r="C5" s="110"/>
      <c r="D5" s="41">
        <f>VLOOKUP($B5,$O$2:$Q$6,2,FALSE)</f>
        <v>3.4599999999999999E-2</v>
      </c>
      <c r="E5" s="111">
        <f>VLOOKUP($B5,$O$2:$Q$6,3,FALSE)</f>
        <v>1.83E-2</v>
      </c>
      <c r="F5" s="111"/>
      <c r="G5" s="40">
        <f>44/12</f>
        <v>3.6666666666666665</v>
      </c>
      <c r="H5" s="112">
        <f>D5*E5*G5</f>
        <v>2.3216600000000001E-3</v>
      </c>
      <c r="I5" s="113"/>
      <c r="J5" s="1"/>
      <c r="N5" s="48">
        <v>4</v>
      </c>
      <c r="O5" s="48" t="s">
        <v>35</v>
      </c>
      <c r="P5" s="51">
        <v>3.9100000000000003E-2</v>
      </c>
      <c r="Q5" s="49">
        <v>1.89E-2</v>
      </c>
    </row>
    <row r="6" spans="1:19">
      <c r="B6" s="6"/>
      <c r="D6" s="6"/>
      <c r="F6" s="6"/>
      <c r="N6" s="48">
        <v>5</v>
      </c>
      <c r="O6" s="48" t="s">
        <v>36</v>
      </c>
      <c r="P6" s="51">
        <v>4.19E-2</v>
      </c>
      <c r="Q6" s="49">
        <v>1.95E-2</v>
      </c>
    </row>
    <row r="7" spans="1:19">
      <c r="B7" s="6"/>
      <c r="D7" s="6"/>
      <c r="F7" s="6"/>
      <c r="G7" s="14"/>
      <c r="N7" s="48"/>
      <c r="O7" s="48"/>
      <c r="P7" s="48"/>
      <c r="Q7" s="48"/>
    </row>
    <row r="8" spans="1:19" ht="15" thickBot="1">
      <c r="A8" s="17" t="s">
        <v>4</v>
      </c>
      <c r="B8" s="11" t="s">
        <v>39</v>
      </c>
      <c r="C8" s="11"/>
      <c r="E8" s="11"/>
    </row>
    <row r="9" spans="1:19" ht="31.5" customHeight="1">
      <c r="A9" s="5" t="s">
        <v>49</v>
      </c>
      <c r="B9" s="68" t="s">
        <v>50</v>
      </c>
      <c r="C9" s="83" t="s">
        <v>16</v>
      </c>
      <c r="D9" s="84"/>
      <c r="E9" s="84" t="s">
        <v>15</v>
      </c>
      <c r="F9" s="84"/>
      <c r="G9" s="42" t="s">
        <v>0</v>
      </c>
      <c r="H9" s="18" t="s">
        <v>32</v>
      </c>
      <c r="I9" s="18" t="s">
        <v>24</v>
      </c>
      <c r="J9" s="9" t="s">
        <v>13</v>
      </c>
      <c r="K9" s="10" t="s">
        <v>29</v>
      </c>
      <c r="L9" s="43" t="s">
        <v>2</v>
      </c>
      <c r="M9" s="24" t="s">
        <v>1</v>
      </c>
    </row>
    <row r="10" spans="1:19" ht="32.25" customHeight="1">
      <c r="A10" s="48">
        <v>1</v>
      </c>
      <c r="B10" s="33"/>
      <c r="C10" s="104"/>
      <c r="D10" s="105"/>
      <c r="E10" s="106"/>
      <c r="F10" s="106"/>
      <c r="G10" s="20"/>
      <c r="H10" s="54"/>
      <c r="I10" s="35"/>
      <c r="J10" s="21"/>
      <c r="K10" s="39">
        <f>H10*I10*J10</f>
        <v>0</v>
      </c>
      <c r="L10" s="114">
        <f>K10*$H$5</f>
        <v>0</v>
      </c>
      <c r="M10" s="26"/>
    </row>
    <row r="11" spans="1:19" ht="32.25" customHeight="1" thickBot="1">
      <c r="A11" s="48">
        <v>2</v>
      </c>
      <c r="B11" s="33"/>
      <c r="C11" s="107"/>
      <c r="D11" s="108"/>
      <c r="E11" s="108"/>
      <c r="F11" s="108"/>
      <c r="G11" s="22"/>
      <c r="H11" s="55"/>
      <c r="I11" s="36"/>
      <c r="J11" s="23"/>
      <c r="K11" s="39">
        <f>H11*I11*J11</f>
        <v>0</v>
      </c>
      <c r="L11" s="114">
        <f>K11*$H$5</f>
        <v>0</v>
      </c>
      <c r="M11" s="27"/>
    </row>
    <row r="12" spans="1:19">
      <c r="B12" s="4"/>
      <c r="I12" s="7"/>
      <c r="J12" s="7"/>
      <c r="K12" s="25"/>
      <c r="L12" s="25"/>
    </row>
    <row r="13" spans="1:19">
      <c r="B13" s="4"/>
      <c r="I13" s="7"/>
      <c r="J13" s="7"/>
      <c r="K13" s="25"/>
      <c r="L13" s="25"/>
    </row>
    <row r="14" spans="1:19" ht="15" thickBot="1">
      <c r="A14" s="17" t="s">
        <v>5</v>
      </c>
      <c r="B14" s="11" t="s">
        <v>40</v>
      </c>
      <c r="C14" s="12"/>
      <c r="E14" s="12"/>
      <c r="I14" s="7"/>
      <c r="J14" s="7"/>
      <c r="K14" s="25"/>
      <c r="L14" s="25"/>
    </row>
    <row r="15" spans="1:19" ht="30" customHeight="1">
      <c r="A15" s="5" t="s">
        <v>49</v>
      </c>
      <c r="B15" s="68" t="s">
        <v>50</v>
      </c>
      <c r="C15" s="83" t="s">
        <v>16</v>
      </c>
      <c r="D15" s="84"/>
      <c r="E15" s="84" t="s">
        <v>15</v>
      </c>
      <c r="F15" s="84"/>
      <c r="G15" s="42" t="s">
        <v>0</v>
      </c>
      <c r="H15" s="18" t="s">
        <v>32</v>
      </c>
      <c r="I15" s="18" t="s">
        <v>24</v>
      </c>
      <c r="J15" s="9" t="s">
        <v>13</v>
      </c>
      <c r="K15" s="10" t="s">
        <v>29</v>
      </c>
      <c r="L15" s="28" t="s">
        <v>6</v>
      </c>
      <c r="M15" s="24" t="s">
        <v>1</v>
      </c>
    </row>
    <row r="16" spans="1:19" ht="32.25" customHeight="1">
      <c r="A16" s="48">
        <v>1</v>
      </c>
      <c r="B16" s="33"/>
      <c r="C16" s="104"/>
      <c r="D16" s="105"/>
      <c r="E16" s="106"/>
      <c r="F16" s="106"/>
      <c r="G16" s="20"/>
      <c r="H16" s="38"/>
      <c r="I16" s="35"/>
      <c r="J16" s="21"/>
      <c r="K16" s="39">
        <f>H16*I16*J16</f>
        <v>0</v>
      </c>
      <c r="L16" s="114">
        <f>$H$5*K16</f>
        <v>0</v>
      </c>
      <c r="M16" s="26"/>
    </row>
    <row r="17" spans="1:13" ht="32.25" customHeight="1" thickBot="1">
      <c r="A17" s="48">
        <v>2</v>
      </c>
      <c r="B17" s="33"/>
      <c r="C17" s="107"/>
      <c r="D17" s="108"/>
      <c r="E17" s="108"/>
      <c r="F17" s="108"/>
      <c r="G17" s="22"/>
      <c r="H17" s="56"/>
      <c r="I17" s="36"/>
      <c r="J17" s="23"/>
      <c r="K17" s="39">
        <f>H17*I17*J17</f>
        <v>0</v>
      </c>
      <c r="L17" s="114">
        <f>K17*$H$5</f>
        <v>0</v>
      </c>
      <c r="M17" s="27"/>
    </row>
    <row r="18" spans="1:13">
      <c r="B18" s="4"/>
    </row>
    <row r="19" spans="1:13">
      <c r="B19" s="4"/>
    </row>
    <row r="20" spans="1:13" ht="15" thickBot="1">
      <c r="A20" s="17" t="s">
        <v>11</v>
      </c>
      <c r="B20" s="11" t="s">
        <v>8</v>
      </c>
      <c r="C20" s="12"/>
      <c r="E20" s="12"/>
    </row>
    <row r="21" spans="1:13" ht="45.75" customHeight="1">
      <c r="B21" s="13" t="s">
        <v>17</v>
      </c>
      <c r="C21" s="16" t="s">
        <v>18</v>
      </c>
      <c r="D21" s="44" t="s">
        <v>20</v>
      </c>
      <c r="E21" s="16" t="s">
        <v>19</v>
      </c>
      <c r="F21" s="46" t="s">
        <v>21</v>
      </c>
      <c r="G21" s="75" t="s">
        <v>14</v>
      </c>
      <c r="H21" s="76"/>
      <c r="I21" s="77" t="s">
        <v>22</v>
      </c>
      <c r="J21" s="78"/>
      <c r="K21" s="79" t="s">
        <v>1</v>
      </c>
      <c r="L21" s="80"/>
    </row>
    <row r="22" spans="1:13" ht="33" customHeight="1">
      <c r="B22" s="5">
        <v>1</v>
      </c>
      <c r="C22" s="15">
        <f>B10</f>
        <v>0</v>
      </c>
      <c r="D22" s="115">
        <f>L10</f>
        <v>0</v>
      </c>
      <c r="E22" s="15">
        <f>B16</f>
        <v>0</v>
      </c>
      <c r="F22" s="118">
        <f>L16</f>
        <v>0</v>
      </c>
      <c r="G22" s="116">
        <f>D22-F22</f>
        <v>0</v>
      </c>
      <c r="H22" s="117"/>
      <c r="I22" s="81" t="e">
        <f>G22/D22</f>
        <v>#DIV/0!</v>
      </c>
      <c r="J22" s="82"/>
      <c r="K22" s="73"/>
      <c r="L22" s="74"/>
    </row>
    <row r="23" spans="1:13" ht="33" customHeight="1" thickBot="1">
      <c r="B23" s="5">
        <v>2</v>
      </c>
      <c r="C23" s="15">
        <f>B11</f>
        <v>0</v>
      </c>
      <c r="D23" s="115">
        <f>L11</f>
        <v>0</v>
      </c>
      <c r="E23" s="15">
        <f>B17</f>
        <v>0</v>
      </c>
      <c r="F23" s="119">
        <f>L17</f>
        <v>0</v>
      </c>
      <c r="G23" s="116">
        <f>D23-F23</f>
        <v>0</v>
      </c>
      <c r="H23" s="117"/>
      <c r="I23" s="71" t="e">
        <f>G23/D23</f>
        <v>#DIV/0!</v>
      </c>
      <c r="J23" s="72"/>
      <c r="K23" s="73"/>
      <c r="L23" s="74"/>
    </row>
    <row r="25" spans="1:13">
      <c r="B25" s="1" t="s">
        <v>12</v>
      </c>
    </row>
    <row r="26" spans="1:13">
      <c r="B26" s="1" t="s">
        <v>7</v>
      </c>
    </row>
    <row r="27" spans="1:13">
      <c r="B27" s="1" t="s">
        <v>10</v>
      </c>
    </row>
  </sheetData>
  <sheetProtection formatCells="0" formatColumns="0" formatRows="0" insertColumns="0" insertRows="0" autoFilter="0"/>
  <mergeCells count="28">
    <mergeCell ref="F1:K1"/>
    <mergeCell ref="B4:C4"/>
    <mergeCell ref="E4:F4"/>
    <mergeCell ref="H4:I4"/>
    <mergeCell ref="B5:C5"/>
    <mergeCell ref="E5:F5"/>
    <mergeCell ref="H5:I5"/>
    <mergeCell ref="C9:D9"/>
    <mergeCell ref="E9:F9"/>
    <mergeCell ref="C10:D10"/>
    <mergeCell ref="E10:F10"/>
    <mergeCell ref="C11:D11"/>
    <mergeCell ref="E11:F11"/>
    <mergeCell ref="C15:D15"/>
    <mergeCell ref="E15:F15"/>
    <mergeCell ref="C16:D16"/>
    <mergeCell ref="E16:F16"/>
    <mergeCell ref="C17:D17"/>
    <mergeCell ref="E17:F17"/>
    <mergeCell ref="G23:H23"/>
    <mergeCell ref="I23:J23"/>
    <mergeCell ref="K23:L23"/>
    <mergeCell ref="G21:H21"/>
    <mergeCell ref="I21:J21"/>
    <mergeCell ref="K21:L21"/>
    <mergeCell ref="G22:H22"/>
    <mergeCell ref="I22:J22"/>
    <mergeCell ref="K22:L22"/>
  </mergeCells>
  <phoneticPr fontId="2"/>
  <dataValidations count="1">
    <dataValidation type="list" allowBlank="1" showInputMessage="1" showErrorMessage="1" sqref="B5:C5" xr:uid="{00000000-0002-0000-0100-000000000000}">
      <formula1>$O$2:$O$6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&amp;L&amp;"ＭＳ Ｐゴシック,標準"様式第4号関係&amp;R大館市グリーントランスフォーメーション推進事業費補助金</oddHeader>
    <oddFooter>&amp;R&amp;"ＭＳ Ｐゴシック,標準"大館市商工課商工係　令和5年6月作成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記入例（液体燃料種）</vt:lpstr>
      <vt:lpstr>液体燃料種をt-CO2に換算</vt:lpstr>
      <vt:lpstr>'液体燃料種をt-CO2に換算'!Print_Area</vt:lpstr>
      <vt:lpstr>'記入例（液体燃料種）'!Print_Area</vt:lpstr>
      <vt:lpstr>'記入例（液体燃料種）'!燃料種別排出係数</vt:lpstr>
      <vt:lpstr>燃料種別排出係数</vt:lpstr>
      <vt:lpstr>'記入例（液体燃料種）'!燃料種別発熱量</vt:lpstr>
      <vt:lpstr>燃料種別発熱量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CL6072</dc:creator>
  <cp:lastModifiedBy>小畑　一輝</cp:lastModifiedBy>
  <cp:lastPrinted>2023-09-08T04:52:18Z</cp:lastPrinted>
  <dcterms:created xsi:type="dcterms:W3CDTF">2023-06-16T02:22:23Z</dcterms:created>
  <dcterms:modified xsi:type="dcterms:W3CDTF">2025-07-04T01:43:09Z</dcterms:modified>
</cp:coreProperties>
</file>